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600" yWindow="660" windowWidth="20730" windowHeight="11760" activeTab="1"/>
  </bookViews>
  <sheets>
    <sheet name="Vorrunde" sheetId="13" r:id="rId1"/>
    <sheet name="16-07-22" sheetId="20" r:id="rId2"/>
  </sheets>
  <externalReferences>
    <externalReference r:id="rId5"/>
  </externalReferences>
  <definedNames/>
  <calcPr calcId="144525"/>
</workbook>
</file>

<file path=xl/sharedStrings.xml><?xml version="1.0" encoding="utf-8"?>
<sst xmlns="http://schemas.openxmlformats.org/spreadsheetml/2006/main" count="454" uniqueCount="121">
  <si>
    <t>Gruppenphase</t>
  </si>
  <si>
    <t>Runde 1</t>
  </si>
  <si>
    <t>Finale</t>
  </si>
  <si>
    <t>Gewinner Runde 1</t>
  </si>
  <si>
    <t>6 Wochen</t>
  </si>
  <si>
    <t>2 Wochen</t>
  </si>
  <si>
    <t>Spieler</t>
  </si>
  <si>
    <t>Gruppe</t>
  </si>
  <si>
    <t>Name</t>
  </si>
  <si>
    <t>Platz</t>
  </si>
  <si>
    <t>Ergebnis</t>
  </si>
  <si>
    <t>A</t>
  </si>
  <si>
    <t>Andreas Wolfsohn</t>
  </si>
  <si>
    <t>George Braun</t>
  </si>
  <si>
    <t>Kay Büttner</t>
  </si>
  <si>
    <t>Ronny Linnicke</t>
  </si>
  <si>
    <t>B</t>
  </si>
  <si>
    <t>Ronny Möller</t>
  </si>
  <si>
    <t>Michael Böhm</t>
  </si>
  <si>
    <t>C</t>
  </si>
  <si>
    <t>Victor Braun</t>
  </si>
  <si>
    <t>Oliver Fröhlich</t>
  </si>
  <si>
    <t>Katrin Freyberg</t>
  </si>
  <si>
    <t>Thomas Horenburg</t>
  </si>
  <si>
    <t>D</t>
  </si>
  <si>
    <t>Fabian Frei</t>
  </si>
  <si>
    <t>Claus-Peter Hetzner</t>
  </si>
  <si>
    <t>Greg Marter</t>
  </si>
  <si>
    <t>André Geßner</t>
  </si>
  <si>
    <t>E</t>
  </si>
  <si>
    <t>Christopher Gebur</t>
  </si>
  <si>
    <t>Susann Fischer</t>
  </si>
  <si>
    <t>Martin Dörken</t>
  </si>
  <si>
    <t>Gewinner Matchplay 2016</t>
  </si>
  <si>
    <t>David Schönfeld</t>
  </si>
  <si>
    <t>F</t>
  </si>
  <si>
    <t>Antonia Faber</t>
  </si>
  <si>
    <t>Michael Faber</t>
  </si>
  <si>
    <t>Torsten Baus</t>
  </si>
  <si>
    <t>G</t>
  </si>
  <si>
    <t>Daniel Blank</t>
  </si>
  <si>
    <t>Marcel Pösel</t>
  </si>
  <si>
    <t>Frank Wegener</t>
  </si>
  <si>
    <t>Jakob</t>
  </si>
  <si>
    <t>H</t>
  </si>
  <si>
    <t>Jens Stelter</t>
  </si>
  <si>
    <t>Martin Stelter</t>
  </si>
  <si>
    <t>Oliver Möllemann</t>
  </si>
  <si>
    <t>Michael Jehle</t>
  </si>
  <si>
    <t>I</t>
  </si>
  <si>
    <t>Jens Erdmann</t>
  </si>
  <si>
    <t>Christian Kraatz</t>
  </si>
  <si>
    <t>Martin Wangenheim</t>
  </si>
  <si>
    <t>Felix Unterberg</t>
  </si>
  <si>
    <t>J</t>
  </si>
  <si>
    <t>Runde 2 loosing side</t>
  </si>
  <si>
    <t>Verlierer Runde 1</t>
  </si>
  <si>
    <t>Gewinner Runde 2 loosing side</t>
  </si>
  <si>
    <t>Gewinner Zwischenrunde 2 loosing side</t>
  </si>
  <si>
    <t>Gewinner Runde 3 loosing side</t>
  </si>
  <si>
    <t>Gewinner Zwischenrunde 3 loosing side</t>
  </si>
  <si>
    <t>Gewinner Runde 4 loosing side</t>
  </si>
  <si>
    <t>Gewinner Zwischenrunde 4 loosing side</t>
  </si>
  <si>
    <t>Philipp "Flash" Stadler</t>
  </si>
  <si>
    <t>Christian Stelter</t>
  </si>
  <si>
    <t>Runde 2 winning side</t>
  </si>
  <si>
    <t>Zwischenrunde 2 loosing side</t>
  </si>
  <si>
    <t>Runde 3 winning side</t>
  </si>
  <si>
    <t>Zwischenrunde 3 loosing side</t>
  </si>
  <si>
    <t>Runde 4 winning side</t>
  </si>
  <si>
    <t>Zwischenrunde 4 loosing side</t>
  </si>
  <si>
    <t>Runde 5 winning side</t>
  </si>
  <si>
    <t>alle Gewinner Vorrunde</t>
  </si>
  <si>
    <t>Gewinner Runde 2 winning side</t>
  </si>
  <si>
    <t>Gewinner Runde 3 winning side</t>
  </si>
  <si>
    <t>Gewinner Runde 4 winning side</t>
  </si>
  <si>
    <t>Verlierer Runde 2 winning side</t>
  </si>
  <si>
    <t>Runde 3 loosing side</t>
  </si>
  <si>
    <t>Runde 4 loosing side</t>
  </si>
  <si>
    <t>Runde 5 loosing side</t>
  </si>
  <si>
    <t>Verlierer Runde 3 winning side</t>
  </si>
  <si>
    <t>Verlierer Runde 4 winning side</t>
  </si>
  <si>
    <t>Diese Spielerin / dieser Spieler hat die Supermatchplaychallenge</t>
  </si>
  <si>
    <t>Ehrenrunde 1</t>
  </si>
  <si>
    <t>alle Verlierer Vorrunde</t>
  </si>
  <si>
    <t>Ehrenrunde 2 winning side</t>
  </si>
  <si>
    <t>Ehrenrunde 3 winning side</t>
  </si>
  <si>
    <t>Ehrenzwischenrunde 3 loosing side</t>
  </si>
  <si>
    <t>Ehrenrunde 4 winning side</t>
  </si>
  <si>
    <t>Ehrenzwischenrunde 4 loosing side</t>
  </si>
  <si>
    <t>Ehrenrunde 5 winning side</t>
  </si>
  <si>
    <t>Ehrenfinale</t>
  </si>
  <si>
    <t>Gewinner Ehrenrunde 1</t>
  </si>
  <si>
    <t>Gewinner Ehrenunde 2 winning side</t>
  </si>
  <si>
    <t>Gewinner Ehrenrunde 3 winning side</t>
  </si>
  <si>
    <t>Gewinner Ehrenrunde 4 winning side</t>
  </si>
  <si>
    <t>angenommen und erfolgreich bestanden und bekommt dafür:</t>
  </si>
  <si>
    <t>Gewinner Ehrenzwischenrunde 4 loosing side</t>
  </si>
  <si>
    <t>Ehrengewinner Matchplay 2016</t>
  </si>
  <si>
    <t>Ehrenrunde 2 loosing side</t>
  </si>
  <si>
    <t>Ehrenzwischenrunde 2 loosing side</t>
  </si>
  <si>
    <t>Ehrenrunde 3 loosing side</t>
  </si>
  <si>
    <t>Ehrenrunde 4 loosing side</t>
  </si>
  <si>
    <t>Ehrenrunde 5 loosing side</t>
  </si>
  <si>
    <t>Verlierer Ehrenrunde 1</t>
  </si>
  <si>
    <t>Gewinner Ehrenrunde 2 loosing side</t>
  </si>
  <si>
    <t>Gewinner Ehrenzwischenrunde 2 loosing side</t>
  </si>
  <si>
    <t>Gewinner Ehrenrunde 3 loosing side</t>
  </si>
  <si>
    <t>Gewinner Ehrenzwischenrunde 3 loosing side</t>
  </si>
  <si>
    <t>Gewinner Ehrenrunde 4 loosing side</t>
  </si>
  <si>
    <t>Verlierer Ehrenrunde 2 winning side</t>
  </si>
  <si>
    <t>Verlierer Ehrenrunde 3 winning side</t>
  </si>
  <si>
    <t>Verlierer Ehrenrunde 4 winning side</t>
  </si>
  <si>
    <t>Margrit Dittmann</t>
  </si>
  <si>
    <t>per Los</t>
  </si>
  <si>
    <t>Punkte</t>
  </si>
  <si>
    <t xml:space="preserve">Punkte </t>
  </si>
  <si>
    <t>Punktedifferenz</t>
  </si>
  <si>
    <t>summe</t>
  </si>
  <si>
    <t>:</t>
  </si>
  <si>
    <t>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</si>
</sst>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8"/>
      <color rgb="FF00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164" fontId="2" fillId="2" borderId="0" xfId="0" applyNumberFormat="1" applyFont="1" applyFill="1" applyBorder="1"/>
    <xf numFmtId="164" fontId="2" fillId="3" borderId="0" xfId="0" applyNumberFormat="1" applyFont="1" applyFill="1" applyBorder="1"/>
    <xf numFmtId="0" fontId="3" fillId="3" borderId="0" xfId="0" applyFont="1" applyFill="1" applyBorder="1"/>
    <xf numFmtId="0" fontId="2" fillId="3" borderId="0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2" fillId="0" borderId="1" xfId="0" applyFont="1" applyFill="1" applyBorder="1"/>
    <xf numFmtId="164" fontId="2" fillId="4" borderId="0" xfId="0" applyNumberFormat="1" applyFont="1" applyFill="1" applyBorder="1"/>
    <xf numFmtId="0" fontId="4" fillId="5" borderId="0" xfId="0" applyFont="1" applyFill="1" applyBorder="1"/>
    <xf numFmtId="0" fontId="2" fillId="5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3" fillId="7" borderId="0" xfId="0" applyFont="1" applyFill="1" applyBorder="1"/>
    <xf numFmtId="164" fontId="2" fillId="7" borderId="0" xfId="0" applyNumberFormat="1" applyFont="1" applyFill="1" applyBorder="1"/>
    <xf numFmtId="0" fontId="2" fillId="8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2" fillId="9" borderId="0" xfId="0" applyFont="1" applyFill="1" applyBorder="1"/>
    <xf numFmtId="0" fontId="3" fillId="9" borderId="0" xfId="0" applyFont="1" applyFill="1" applyBorder="1"/>
    <xf numFmtId="0" fontId="2" fillId="8" borderId="0" xfId="0" applyFont="1" applyFill="1" applyBorder="1" applyAlignment="1">
      <alignment horizontal="center"/>
    </xf>
    <xf numFmtId="164" fontId="2" fillId="9" borderId="0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28"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ont>
        <color rgb="FF66FF99"/>
      </font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%20Matchplay%20mit%20Looserround%20akti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ilnehmer"/>
      <sheetName val="Turnier"/>
      <sheetName val="Vorrunde"/>
      <sheetName val="Runde 1"/>
      <sheetName val="unbesetzt"/>
      <sheetName val="Zwischenrunde 2"/>
      <sheetName val="Runde 3"/>
      <sheetName val="Zwischenrunde 3"/>
      <sheetName val="Runde 4"/>
      <sheetName val="Zwischenrunde 4"/>
      <sheetName val="Runde 5"/>
      <sheetName val="Finale"/>
      <sheetName val="Losglück"/>
      <sheetName val="Ablaufplan"/>
    </sheetNames>
    <sheetDataSet>
      <sheetData sheetId="0"/>
      <sheetData sheetId="1"/>
      <sheetData sheetId="2">
        <row r="4">
          <cell r="D4" t="str">
            <v>Andreas Wolfsohn</v>
          </cell>
          <cell r="I4">
            <v>3</v>
          </cell>
          <cell r="Q4">
            <v>0</v>
          </cell>
          <cell r="AC4">
            <v>3</v>
          </cell>
          <cell r="AD4" t="str">
            <v>Ronny Linnicke</v>
          </cell>
        </row>
        <row r="5">
          <cell r="D5" t="str">
            <v>George Braun</v>
          </cell>
          <cell r="I5">
            <v>2</v>
          </cell>
          <cell r="AC5">
            <v>13</v>
          </cell>
          <cell r="AD5" t="str">
            <v>George Braun</v>
          </cell>
        </row>
        <row r="6">
          <cell r="D6" t="str">
            <v>Kay Büttner</v>
          </cell>
          <cell r="I6">
            <v>4</v>
          </cell>
          <cell r="AC6">
            <v>8</v>
          </cell>
          <cell r="AD6" t="str">
            <v>Michael Böhm</v>
          </cell>
        </row>
        <row r="7">
          <cell r="D7" t="str">
            <v>Ronny Linnicke</v>
          </cell>
          <cell r="I7">
            <v>1</v>
          </cell>
          <cell r="AC7">
            <v>11</v>
          </cell>
          <cell r="AD7" t="str">
            <v>Antonia Faber</v>
          </cell>
        </row>
        <row r="8">
          <cell r="AC8">
            <v>1</v>
          </cell>
          <cell r="AD8" t="str">
            <v>Oliver Fröhlich</v>
          </cell>
        </row>
        <row r="9">
          <cell r="AC9">
            <v>6</v>
          </cell>
          <cell r="AD9" t="str">
            <v>Victor Braun</v>
          </cell>
        </row>
        <row r="10">
          <cell r="AC10">
            <v>10</v>
          </cell>
          <cell r="AD10" t="str">
            <v>André Geßner</v>
          </cell>
        </row>
        <row r="11">
          <cell r="D11" t="str">
            <v>Antonia Faber</v>
          </cell>
          <cell r="I11">
            <v>2</v>
          </cell>
          <cell r="Q11">
            <v>0</v>
          </cell>
          <cell r="AC11">
            <v>18</v>
          </cell>
          <cell r="AD11" t="str">
            <v>Claus-Peter Hetzner</v>
          </cell>
        </row>
        <row r="12">
          <cell r="D12" t="str">
            <v>Ronny Möller</v>
          </cell>
          <cell r="I12">
            <v>3</v>
          </cell>
          <cell r="AC12">
            <v>12</v>
          </cell>
          <cell r="AD12" t="str">
            <v>Martin Dörken</v>
          </cell>
        </row>
        <row r="13">
          <cell r="D13" t="str">
            <v>Margrit Dittmann</v>
          </cell>
          <cell r="I13">
            <v>4</v>
          </cell>
          <cell r="AC13">
            <v>4</v>
          </cell>
          <cell r="AD13" t="str">
            <v>Christopher Gebur</v>
          </cell>
        </row>
        <row r="14">
          <cell r="D14" t="str">
            <v>Michael Böhm</v>
          </cell>
          <cell r="I14">
            <v>1</v>
          </cell>
          <cell r="AC14">
            <v>7</v>
          </cell>
          <cell r="AD14" t="str">
            <v>Philipp "Flash" Stadler</v>
          </cell>
        </row>
        <row r="15">
          <cell r="AC15">
            <v>16</v>
          </cell>
          <cell r="AD15" t="str">
            <v>Torsten Baus</v>
          </cell>
        </row>
        <row r="16">
          <cell r="AC16">
            <v>17</v>
          </cell>
          <cell r="AD16" t="str">
            <v>Daniel Blank</v>
          </cell>
        </row>
        <row r="17">
          <cell r="AC17">
            <v>2</v>
          </cell>
          <cell r="AD17" t="str">
            <v>Jakob</v>
          </cell>
        </row>
        <row r="18">
          <cell r="D18" t="str">
            <v>Victor Braun</v>
          </cell>
          <cell r="I18">
            <v>2</v>
          </cell>
          <cell r="Q18">
            <v>0</v>
          </cell>
          <cell r="AC18">
            <v>15</v>
          </cell>
          <cell r="AD18" t="str">
            <v>Michael Jehle</v>
          </cell>
        </row>
        <row r="19">
          <cell r="D19" t="str">
            <v>Oliver Fröhlich</v>
          </cell>
          <cell r="I19">
            <v>1</v>
          </cell>
          <cell r="AC19">
            <v>9</v>
          </cell>
          <cell r="AD19" t="str">
            <v>Oliver Möllemann</v>
          </cell>
        </row>
        <row r="20">
          <cell r="D20" t="str">
            <v>Katrin Freyberg</v>
          </cell>
          <cell r="I20">
            <v>4</v>
          </cell>
          <cell r="AC20">
            <v>14</v>
          </cell>
          <cell r="AD20" t="str">
            <v>Christian Kraatz</v>
          </cell>
        </row>
        <row r="21">
          <cell r="D21" t="str">
            <v>Thomas Horenburg</v>
          </cell>
          <cell r="I21">
            <v>3</v>
          </cell>
          <cell r="AC21">
            <v>5</v>
          </cell>
          <cell r="AD21" t="str">
            <v>Felix Unterberg</v>
          </cell>
        </row>
        <row r="25">
          <cell r="D25" t="str">
            <v>Fabian Frei</v>
          </cell>
          <cell r="I25">
            <v>3</v>
          </cell>
          <cell r="Q25">
            <v>0</v>
          </cell>
        </row>
        <row r="26">
          <cell r="D26" t="str">
            <v>Claus-Peter Hetzner</v>
          </cell>
          <cell r="I26">
            <v>2</v>
          </cell>
        </row>
        <row r="27">
          <cell r="D27" t="str">
            <v>Greg Marter</v>
          </cell>
          <cell r="I27">
            <v>4</v>
          </cell>
        </row>
        <row r="28">
          <cell r="D28" t="str">
            <v>André Geßner</v>
          </cell>
          <cell r="I28">
            <v>1</v>
          </cell>
        </row>
        <row r="31">
          <cell r="AC31">
            <v>12</v>
          </cell>
          <cell r="AD31" t="str">
            <v>Andreas Wolfsohn</v>
          </cell>
        </row>
        <row r="32">
          <cell r="D32" t="str">
            <v>Christopher Gebur</v>
          </cell>
          <cell r="I32">
            <v>2</v>
          </cell>
          <cell r="Q32">
            <v>0</v>
          </cell>
          <cell r="AC32">
            <v>14</v>
          </cell>
          <cell r="AD32" t="str">
            <v>Kay Büttner</v>
          </cell>
        </row>
        <row r="33">
          <cell r="D33" t="str">
            <v>Susann Fischer</v>
          </cell>
          <cell r="I33">
            <v>3</v>
          </cell>
          <cell r="AC33">
            <v>7</v>
          </cell>
          <cell r="AD33" t="str">
            <v>Ronny Möller</v>
          </cell>
        </row>
        <row r="34">
          <cell r="D34" t="str">
            <v>Martin Dörken</v>
          </cell>
          <cell r="I34">
            <v>1</v>
          </cell>
          <cell r="AC34">
            <v>1</v>
          </cell>
          <cell r="AD34" t="str">
            <v>Margrit Dittmann</v>
          </cell>
        </row>
        <row r="35">
          <cell r="D35" t="str">
            <v>David Schönfeld</v>
          </cell>
          <cell r="I35">
            <v>4</v>
          </cell>
          <cell r="AC35">
            <v>9</v>
          </cell>
          <cell r="AD35" t="str">
            <v>Thomas Horenburg</v>
          </cell>
        </row>
        <row r="36">
          <cell r="AC36">
            <v>18</v>
          </cell>
          <cell r="AD36" t="str">
            <v>Katrin Freyberg</v>
          </cell>
        </row>
        <row r="37">
          <cell r="AC37">
            <v>13</v>
          </cell>
          <cell r="AD37" t="str">
            <v>Fabian Frei</v>
          </cell>
        </row>
        <row r="38">
          <cell r="AC38">
            <v>5</v>
          </cell>
          <cell r="AD38" t="str">
            <v>Greg Marter</v>
          </cell>
        </row>
        <row r="39">
          <cell r="D39" t="str">
            <v>Philipp "Flash" Stadler</v>
          </cell>
          <cell r="I39">
            <v>1</v>
          </cell>
          <cell r="Q39">
            <v>0</v>
          </cell>
          <cell r="AC39">
            <v>6</v>
          </cell>
          <cell r="AD39" t="str">
            <v>Susann Fischer</v>
          </cell>
        </row>
        <row r="40">
          <cell r="D40" t="str">
            <v>Christian Stelter</v>
          </cell>
          <cell r="I40">
            <v>4</v>
          </cell>
          <cell r="AC40">
            <v>15</v>
          </cell>
          <cell r="AD40" t="str">
            <v>David Schönfeld</v>
          </cell>
        </row>
        <row r="41">
          <cell r="D41" t="str">
            <v>Michael Faber</v>
          </cell>
          <cell r="I41">
            <v>3</v>
          </cell>
          <cell r="AC41">
            <v>3</v>
          </cell>
          <cell r="AD41" t="str">
            <v>Michael Faber</v>
          </cell>
        </row>
        <row r="42">
          <cell r="D42" t="str">
            <v>Torsten Baus</v>
          </cell>
          <cell r="I42">
            <v>2</v>
          </cell>
          <cell r="AC42">
            <v>10</v>
          </cell>
          <cell r="AD42" t="str">
            <v>Christian Stelter</v>
          </cell>
        </row>
        <row r="43">
          <cell r="AC43">
            <v>11</v>
          </cell>
          <cell r="AD43" t="str">
            <v>Marcel Pösel</v>
          </cell>
        </row>
        <row r="44">
          <cell r="AC44">
            <v>8</v>
          </cell>
          <cell r="AD44" t="str">
            <v>Frank Wegener</v>
          </cell>
        </row>
        <row r="45">
          <cell r="AC45">
            <v>2</v>
          </cell>
          <cell r="AD45" t="str">
            <v>Jens Stelter</v>
          </cell>
        </row>
        <row r="46">
          <cell r="D46" t="str">
            <v>Daniel Blank</v>
          </cell>
          <cell r="I46">
            <v>1</v>
          </cell>
          <cell r="Q46">
            <v>0</v>
          </cell>
          <cell r="AC46">
            <v>17</v>
          </cell>
          <cell r="AD46" t="str">
            <v>Martin Stelter</v>
          </cell>
        </row>
        <row r="47">
          <cell r="D47" t="str">
            <v>Marcel Pösel</v>
          </cell>
          <cell r="I47">
            <v>3</v>
          </cell>
          <cell r="AC47">
            <v>4</v>
          </cell>
          <cell r="AD47" t="str">
            <v>Jens Erdmann</v>
          </cell>
        </row>
        <row r="48">
          <cell r="D48" t="str">
            <v>Frank Wegener</v>
          </cell>
          <cell r="I48">
            <v>4</v>
          </cell>
          <cell r="AC48">
            <v>16</v>
          </cell>
          <cell r="AD48" t="str">
            <v>Martin Wangenheim</v>
          </cell>
        </row>
        <row r="49">
          <cell r="D49" t="str">
            <v>Jakob</v>
          </cell>
          <cell r="I49">
            <v>2</v>
          </cell>
        </row>
        <row r="53">
          <cell r="D53" t="str">
            <v>Jens Stelter</v>
          </cell>
          <cell r="I53">
            <v>3</v>
          </cell>
          <cell r="Q53">
            <v>0</v>
          </cell>
        </row>
        <row r="54">
          <cell r="D54" t="str">
            <v>Martin Stelter</v>
          </cell>
          <cell r="I54">
            <v>4</v>
          </cell>
        </row>
        <row r="55">
          <cell r="D55" t="str">
            <v>Oliver Möllemann</v>
          </cell>
          <cell r="I55">
            <v>2</v>
          </cell>
        </row>
        <row r="56">
          <cell r="D56" t="str">
            <v>Michael Jehle</v>
          </cell>
          <cell r="I56">
            <v>1</v>
          </cell>
        </row>
        <row r="60">
          <cell r="D60" t="str">
            <v>Jens Erdmann</v>
          </cell>
          <cell r="I60">
            <v>3</v>
          </cell>
          <cell r="Q60">
            <v>0</v>
          </cell>
        </row>
        <row r="61">
          <cell r="D61" t="str">
            <v>Christian Kraatz</v>
          </cell>
          <cell r="I61">
            <v>1</v>
          </cell>
        </row>
        <row r="62">
          <cell r="D62" t="str">
            <v>Martin Wangenheim</v>
          </cell>
          <cell r="I62">
            <v>4</v>
          </cell>
        </row>
        <row r="63">
          <cell r="D63" t="str">
            <v>Felix Unterberg</v>
          </cell>
          <cell r="I63">
            <v>2</v>
          </cell>
        </row>
        <row r="67">
          <cell r="D67" t="str">
            <v/>
          </cell>
          <cell r="I67" t="str">
            <v/>
          </cell>
          <cell r="Q67">
            <v>6</v>
          </cell>
        </row>
        <row r="68">
          <cell r="D68" t="str">
            <v/>
          </cell>
          <cell r="I68" t="str">
            <v/>
          </cell>
        </row>
        <row r="69">
          <cell r="D69" t="str">
            <v/>
          </cell>
          <cell r="I69" t="str">
            <v/>
          </cell>
        </row>
        <row r="70">
          <cell r="D70" t="str">
            <v/>
          </cell>
          <cell r="I70" t="str">
            <v/>
          </cell>
        </row>
      </sheetData>
      <sheetData sheetId="3">
        <row r="6">
          <cell r="J6">
            <v>9</v>
          </cell>
          <cell r="K6" t="str">
            <v>Jakob</v>
          </cell>
        </row>
        <row r="7">
          <cell r="J7">
            <v>6</v>
          </cell>
          <cell r="K7" t="str">
            <v>Ronny Linnicke</v>
          </cell>
        </row>
        <row r="8">
          <cell r="J8">
            <v>2</v>
          </cell>
          <cell r="K8" t="str">
            <v>Victor Braun</v>
          </cell>
        </row>
        <row r="9">
          <cell r="J9">
            <v>3</v>
          </cell>
          <cell r="K9" t="str">
            <v>Michael Böhm</v>
          </cell>
        </row>
        <row r="10">
          <cell r="J10">
            <v>7</v>
          </cell>
          <cell r="K10" t="str">
            <v>Oliver Möllemann</v>
          </cell>
        </row>
        <row r="11">
          <cell r="J11">
            <v>1</v>
          </cell>
          <cell r="K11" t="str">
            <v>Martin Dörken</v>
          </cell>
        </row>
        <row r="12">
          <cell r="J12">
            <v>4</v>
          </cell>
          <cell r="K12" t="str">
            <v>George Braun</v>
          </cell>
        </row>
        <row r="13">
          <cell r="J13">
            <v>8</v>
          </cell>
          <cell r="K13" t="str">
            <v>Torsten Baus</v>
          </cell>
        </row>
        <row r="14">
          <cell r="J14">
            <v>5</v>
          </cell>
          <cell r="K14" t="str">
            <v>Daniel Blank</v>
          </cell>
        </row>
        <row r="15">
          <cell r="J15" t="e">
            <v>#VALUE!</v>
          </cell>
        </row>
        <row r="16">
          <cell r="J16">
            <v>1</v>
          </cell>
          <cell r="K16" t="str">
            <v>Oliver Fröhlich</v>
          </cell>
        </row>
        <row r="17">
          <cell r="J17">
            <v>2</v>
          </cell>
          <cell r="K17" t="str">
            <v>Christopher Gebur</v>
          </cell>
        </row>
        <row r="18">
          <cell r="J18">
            <v>8</v>
          </cell>
          <cell r="K18" t="str">
            <v>Felix Unterberg</v>
          </cell>
        </row>
        <row r="19">
          <cell r="J19">
            <v>4</v>
          </cell>
          <cell r="K19" t="str">
            <v>Philipp "Flash" Stadler</v>
          </cell>
        </row>
        <row r="20">
          <cell r="J20">
            <v>9</v>
          </cell>
          <cell r="K20" t="str">
            <v>André Geßner</v>
          </cell>
        </row>
        <row r="21">
          <cell r="J21">
            <v>6</v>
          </cell>
          <cell r="K21" t="str">
            <v>Antonia Faber</v>
          </cell>
        </row>
        <row r="22">
          <cell r="J22">
            <v>3</v>
          </cell>
          <cell r="K22" t="str">
            <v>Christian Kraatz</v>
          </cell>
        </row>
        <row r="23">
          <cell r="J23">
            <v>7</v>
          </cell>
          <cell r="K23" t="str">
            <v>Michael Jehle</v>
          </cell>
        </row>
        <row r="24">
          <cell r="J24">
            <v>5</v>
          </cell>
          <cell r="K24" t="str">
            <v>Claus-Peter Hetzner</v>
          </cell>
        </row>
        <row r="44">
          <cell r="J44">
            <v>1</v>
          </cell>
          <cell r="K44" t="str">
            <v>Jens Stelter</v>
          </cell>
        </row>
        <row r="45">
          <cell r="J45">
            <v>4</v>
          </cell>
          <cell r="K45" t="str">
            <v>Jens Erdmann</v>
          </cell>
        </row>
        <row r="46">
          <cell r="J46">
            <v>3</v>
          </cell>
          <cell r="K46" t="str">
            <v>Susann Fischer</v>
          </cell>
        </row>
        <row r="47">
          <cell r="J47">
            <v>2</v>
          </cell>
          <cell r="K47" t="str">
            <v>Ronny Möller</v>
          </cell>
        </row>
        <row r="48">
          <cell r="J48">
            <v>9</v>
          </cell>
          <cell r="K48" t="str">
            <v>Thomas Horenburg</v>
          </cell>
        </row>
        <row r="49">
          <cell r="J49">
            <v>5</v>
          </cell>
          <cell r="K49" t="str">
            <v>Marcel Pösel</v>
          </cell>
        </row>
        <row r="50">
          <cell r="J50">
            <v>6</v>
          </cell>
          <cell r="K50" t="str">
            <v>Fabian Frei</v>
          </cell>
        </row>
        <row r="51">
          <cell r="J51">
            <v>7</v>
          </cell>
          <cell r="K51" t="str">
            <v>Martin Wangenheim</v>
          </cell>
        </row>
        <row r="52">
          <cell r="J52">
            <v>8</v>
          </cell>
          <cell r="K52" t="str">
            <v>Martin Stelter</v>
          </cell>
        </row>
        <row r="53">
          <cell r="J53" t="e">
            <v>#VALUE!</v>
          </cell>
        </row>
        <row r="54">
          <cell r="J54">
            <v>3</v>
          </cell>
          <cell r="K54" t="str">
            <v>Margrit Dittmann</v>
          </cell>
        </row>
        <row r="55">
          <cell r="J55">
            <v>5</v>
          </cell>
          <cell r="K55" t="str">
            <v>Michael Faber</v>
          </cell>
        </row>
        <row r="56">
          <cell r="J56">
            <v>4</v>
          </cell>
          <cell r="K56" t="str">
            <v>Astrid Dittmann</v>
          </cell>
        </row>
        <row r="57">
          <cell r="J57">
            <v>7</v>
          </cell>
          <cell r="K57" t="str">
            <v>Frank Wegener</v>
          </cell>
        </row>
        <row r="58">
          <cell r="J58">
            <v>9</v>
          </cell>
          <cell r="K58" t="str">
            <v>Christian Stelter</v>
          </cell>
        </row>
        <row r="59">
          <cell r="J59">
            <v>1</v>
          </cell>
          <cell r="K59" t="str">
            <v>Andreas Wolfsohn</v>
          </cell>
        </row>
        <row r="60">
          <cell r="J60">
            <v>6</v>
          </cell>
          <cell r="K60" t="str">
            <v>Kay Büttner</v>
          </cell>
        </row>
        <row r="61">
          <cell r="J61">
            <v>8</v>
          </cell>
          <cell r="K61" t="str">
            <v>David Schönfeld</v>
          </cell>
        </row>
        <row r="62">
          <cell r="J62">
            <v>2</v>
          </cell>
          <cell r="K62" t="str">
            <v>Katrin Freyberg</v>
          </cell>
        </row>
        <row r="63">
          <cell r="J63" t="e">
            <v>#VALUE!</v>
          </cell>
        </row>
      </sheetData>
      <sheetData sheetId="4"/>
      <sheetData sheetId="5">
        <row r="10">
          <cell r="J10">
            <v>1</v>
          </cell>
          <cell r="K10" t="str">
            <v>Christopher Gebur</v>
          </cell>
        </row>
        <row r="11">
          <cell r="J11">
            <v>5</v>
          </cell>
          <cell r="K11" t="str">
            <v>Philipp "Flash" Stadler</v>
          </cell>
        </row>
        <row r="12">
          <cell r="J12">
            <v>7</v>
          </cell>
          <cell r="K12" t="str">
            <v>Claus-Peter Hetzner</v>
          </cell>
        </row>
        <row r="13">
          <cell r="J13">
            <v>4</v>
          </cell>
          <cell r="K13" t="str">
            <v>Felix Unterberg</v>
          </cell>
        </row>
        <row r="14">
          <cell r="J14">
            <v>2</v>
          </cell>
          <cell r="K14" t="str">
            <v>André Geßner</v>
          </cell>
        </row>
        <row r="15">
          <cell r="J15">
            <v>6</v>
          </cell>
          <cell r="K15" t="str">
            <v>Martin Dörken</v>
          </cell>
        </row>
        <row r="16">
          <cell r="J16">
            <v>8</v>
          </cell>
          <cell r="K16" t="str">
            <v>Michael Böhm</v>
          </cell>
        </row>
        <row r="17">
          <cell r="J17">
            <v>9</v>
          </cell>
          <cell r="K17" t="str">
            <v>Daniel Blank</v>
          </cell>
        </row>
        <row r="18">
          <cell r="J18">
            <v>3</v>
          </cell>
          <cell r="K18" t="str">
            <v>Torsten Baus</v>
          </cell>
        </row>
        <row r="48">
          <cell r="J48">
            <v>2</v>
          </cell>
          <cell r="K48" t="str">
            <v>Andreas Wolfsohn</v>
          </cell>
        </row>
        <row r="49">
          <cell r="J49">
            <v>6</v>
          </cell>
          <cell r="K49" t="str">
            <v>Margrit Dittmann</v>
          </cell>
        </row>
        <row r="50">
          <cell r="J50">
            <v>1</v>
          </cell>
          <cell r="K50" t="str">
            <v>Michael Faber</v>
          </cell>
        </row>
        <row r="51">
          <cell r="J51">
            <v>9</v>
          </cell>
          <cell r="K51" t="str">
            <v>David Schönfeld</v>
          </cell>
        </row>
        <row r="52">
          <cell r="J52">
            <v>7</v>
          </cell>
          <cell r="K52" t="str">
            <v>Christian Stelter</v>
          </cell>
        </row>
        <row r="53">
          <cell r="J53">
            <v>4</v>
          </cell>
          <cell r="K53" t="str">
            <v>Jens Stelter</v>
          </cell>
        </row>
        <row r="54">
          <cell r="J54">
            <v>8</v>
          </cell>
          <cell r="K54" t="str">
            <v>Susann Fischer</v>
          </cell>
        </row>
        <row r="55">
          <cell r="J55">
            <v>3</v>
          </cell>
          <cell r="K55" t="str">
            <v>Fabian Frei</v>
          </cell>
        </row>
        <row r="56">
          <cell r="J56">
            <v>5</v>
          </cell>
          <cell r="K56" t="str">
            <v>Martin Wangenheim</v>
          </cell>
        </row>
      </sheetData>
      <sheetData sheetId="6">
        <row r="6">
          <cell r="J6">
            <v>5</v>
          </cell>
          <cell r="K6" t="str">
            <v>Victor Braun</v>
          </cell>
        </row>
        <row r="7">
          <cell r="J7">
            <v>1</v>
          </cell>
          <cell r="K7" t="str">
            <v>George Braun</v>
          </cell>
        </row>
        <row r="8">
          <cell r="J8">
            <v>2</v>
          </cell>
          <cell r="K8" t="str">
            <v>Ronny Linnicke</v>
          </cell>
        </row>
        <row r="9">
          <cell r="J9">
            <v>4</v>
          </cell>
          <cell r="K9" t="str">
            <v>Oliver Möllemann</v>
          </cell>
        </row>
        <row r="10">
          <cell r="J10">
            <v>3</v>
          </cell>
          <cell r="K10" t="str">
            <v>Jakob</v>
          </cell>
        </row>
        <row r="22">
          <cell r="J22">
            <v>5</v>
          </cell>
          <cell r="K22" t="str">
            <v>Christopher Gebur</v>
          </cell>
        </row>
        <row r="23">
          <cell r="J23">
            <v>2</v>
          </cell>
          <cell r="K23" t="str">
            <v>Felix Unterberg</v>
          </cell>
        </row>
        <row r="24">
          <cell r="J24">
            <v>1</v>
          </cell>
          <cell r="K24" t="str">
            <v>Martin Dörken</v>
          </cell>
        </row>
        <row r="25">
          <cell r="J25">
            <v>4</v>
          </cell>
          <cell r="K25" t="str">
            <v>Claus-Peter Hetzner</v>
          </cell>
        </row>
        <row r="26">
          <cell r="J26">
            <v>3</v>
          </cell>
          <cell r="K26" t="str">
            <v>Daniel Blank</v>
          </cell>
        </row>
        <row r="44">
          <cell r="J44">
            <v>2</v>
          </cell>
          <cell r="K44" t="str">
            <v>Ronny Möller</v>
          </cell>
        </row>
        <row r="45">
          <cell r="J45">
            <v>5</v>
          </cell>
          <cell r="K45" t="str">
            <v>Jens Erdmann</v>
          </cell>
        </row>
        <row r="46">
          <cell r="J46">
            <v>1</v>
          </cell>
          <cell r="K46" t="str">
            <v>Marcel Pösel</v>
          </cell>
        </row>
        <row r="47">
          <cell r="J47">
            <v>4</v>
          </cell>
          <cell r="K47" t="str">
            <v>Martin Stelter</v>
          </cell>
        </row>
        <row r="48">
          <cell r="J48">
            <v>3</v>
          </cell>
          <cell r="K48" t="str">
            <v>Thomas Horenburg</v>
          </cell>
        </row>
        <row r="60">
          <cell r="J60">
            <v>4</v>
          </cell>
          <cell r="K60" t="str">
            <v>Andreas Wolfsohn</v>
          </cell>
        </row>
        <row r="61">
          <cell r="J61">
            <v>3</v>
          </cell>
          <cell r="K61" t="str">
            <v>Fabian Frei</v>
          </cell>
        </row>
        <row r="62">
          <cell r="J62">
            <v>5</v>
          </cell>
          <cell r="K62" t="str">
            <v>Martin Wangenheim</v>
          </cell>
        </row>
        <row r="63">
          <cell r="J63">
            <v>1</v>
          </cell>
          <cell r="K63" t="str">
            <v>Christian Stelter</v>
          </cell>
        </row>
        <row r="64">
          <cell r="J64">
            <v>2</v>
          </cell>
          <cell r="K64" t="str">
            <v>David Schönfeld</v>
          </cell>
        </row>
      </sheetData>
      <sheetData sheetId="7">
        <row r="11">
          <cell r="J11">
            <v>3</v>
          </cell>
          <cell r="K11" t="str">
            <v>Martin Dörken</v>
          </cell>
        </row>
        <row r="12">
          <cell r="J12">
            <v>5</v>
          </cell>
          <cell r="K12" t="str">
            <v>Claus-Peter Hetzner</v>
          </cell>
        </row>
        <row r="13">
          <cell r="J13">
            <v>2</v>
          </cell>
          <cell r="K13" t="str">
            <v>Christopher Gebur</v>
          </cell>
        </row>
        <row r="14">
          <cell r="J14">
            <v>4</v>
          </cell>
          <cell r="K14" t="str">
            <v>George Braun</v>
          </cell>
        </row>
        <row r="15">
          <cell r="J15">
            <v>1</v>
          </cell>
          <cell r="K15" t="str">
            <v>Oliver Möllemann</v>
          </cell>
        </row>
        <row r="49">
          <cell r="J49">
            <v>4</v>
          </cell>
          <cell r="K49" t="str">
            <v>Christian Stelter</v>
          </cell>
        </row>
        <row r="50">
          <cell r="J50">
            <v>1</v>
          </cell>
          <cell r="K50" t="str">
            <v>Fabian Frei</v>
          </cell>
        </row>
        <row r="51">
          <cell r="J51">
            <v>3</v>
          </cell>
          <cell r="K51" t="str">
            <v>Martin Wangenheim</v>
          </cell>
        </row>
        <row r="52">
          <cell r="J52">
            <v>2</v>
          </cell>
          <cell r="K52" t="str">
            <v>Ronny Möller</v>
          </cell>
        </row>
        <row r="53">
          <cell r="J53">
            <v>5</v>
          </cell>
          <cell r="K53" t="str">
            <v>Martin Stelter</v>
          </cell>
        </row>
      </sheetData>
      <sheetData sheetId="8">
        <row r="7">
          <cell r="I7">
            <v>3</v>
          </cell>
          <cell r="J7" t="str">
            <v>Ronny Linnicke</v>
          </cell>
        </row>
        <row r="8">
          <cell r="I8">
            <v>1</v>
          </cell>
          <cell r="J8" t="str">
            <v>Jakob</v>
          </cell>
        </row>
        <row r="9">
          <cell r="I9">
            <v>2</v>
          </cell>
          <cell r="J9" t="str">
            <v>Victor Braun</v>
          </cell>
        </row>
        <row r="23">
          <cell r="I23">
            <v>1</v>
          </cell>
          <cell r="J23" t="str">
            <v>Oliver Möllemann</v>
          </cell>
        </row>
        <row r="24">
          <cell r="I24">
            <v>3</v>
          </cell>
          <cell r="J24" t="str">
            <v>Martin Dörken</v>
          </cell>
        </row>
        <row r="25">
          <cell r="I25">
            <v>2</v>
          </cell>
          <cell r="J25" t="str">
            <v>Claus-Peter Hetzner</v>
          </cell>
        </row>
        <row r="45">
          <cell r="I45">
            <v>3</v>
          </cell>
          <cell r="J45" t="str">
            <v>Marcel Pösel</v>
          </cell>
        </row>
        <row r="46">
          <cell r="I46">
            <v>1</v>
          </cell>
          <cell r="J46" t="str">
            <v>Thomas Horenburg</v>
          </cell>
        </row>
        <row r="47">
          <cell r="I47">
            <v>2</v>
          </cell>
          <cell r="J47" t="str">
            <v>Jens Erdmann</v>
          </cell>
        </row>
        <row r="61">
          <cell r="I61">
            <v>3</v>
          </cell>
          <cell r="J61" t="str">
            <v>Fabian Frei</v>
          </cell>
        </row>
        <row r="62">
          <cell r="I62">
            <v>2</v>
          </cell>
          <cell r="J62" t="str">
            <v>Christian Stelter</v>
          </cell>
        </row>
        <row r="63">
          <cell r="I63">
            <v>1</v>
          </cell>
          <cell r="J63" t="str">
            <v>Martin Stelter</v>
          </cell>
        </row>
      </sheetData>
      <sheetData sheetId="9"/>
      <sheetData sheetId="10"/>
      <sheetData sheetId="11"/>
      <sheetData sheetId="12"/>
      <sheetData sheetId="13">
        <row r="3">
          <cell r="E3">
            <v>42461</v>
          </cell>
          <cell r="G3">
            <v>42502</v>
          </cell>
        </row>
        <row r="4">
          <cell r="E4">
            <v>42503</v>
          </cell>
          <cell r="G4">
            <v>42516</v>
          </cell>
          <cell r="H4" t="str">
            <v>aktiv</v>
          </cell>
        </row>
        <row r="5">
          <cell r="E5">
            <v>42517</v>
          </cell>
          <cell r="G5">
            <v>42530</v>
          </cell>
          <cell r="H5" t="str">
            <v>aktiv</v>
          </cell>
        </row>
        <row r="7">
          <cell r="E7">
            <v>42531</v>
          </cell>
          <cell r="G7">
            <v>42544</v>
          </cell>
          <cell r="H7" t="str">
            <v>aktiv</v>
          </cell>
        </row>
        <row r="9">
          <cell r="E9">
            <v>42545</v>
          </cell>
          <cell r="G9">
            <v>42558</v>
          </cell>
          <cell r="H9" t="str">
            <v>aktiv</v>
          </cell>
        </row>
        <row r="11">
          <cell r="E11">
            <v>42559</v>
          </cell>
          <cell r="G11">
            <v>42572</v>
          </cell>
          <cell r="H11" t="str">
            <v>aktiv</v>
          </cell>
        </row>
        <row r="13">
          <cell r="E13">
            <v>42573</v>
          </cell>
          <cell r="G13">
            <v>42586</v>
          </cell>
          <cell r="H13" t="str">
            <v>aktiv</v>
          </cell>
        </row>
        <row r="15">
          <cell r="E15">
            <v>42587</v>
          </cell>
          <cell r="G15">
            <v>42600</v>
          </cell>
          <cell r="H15" t="str">
            <v>inaktiv</v>
          </cell>
        </row>
        <row r="17">
          <cell r="E17">
            <v>42601</v>
          </cell>
          <cell r="G17">
            <v>42614</v>
          </cell>
          <cell r="H17" t="str">
            <v>inaktiv</v>
          </cell>
        </row>
        <row r="19">
          <cell r="E19">
            <v>42615</v>
          </cell>
          <cell r="G19">
            <v>42628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workbookViewId="0" topLeftCell="A1">
      <selection activeCell="R5" sqref="R5"/>
    </sheetView>
  </sheetViews>
  <sheetFormatPr defaultColWidth="11.421875" defaultRowHeight="15"/>
  <sheetData>
    <row r="1" spans="1:16" ht="15">
      <c r="A1" t="s">
        <v>6</v>
      </c>
      <c r="B1" t="s">
        <v>7</v>
      </c>
      <c r="D1" t="s">
        <v>8</v>
      </c>
      <c r="E1" t="s">
        <v>115</v>
      </c>
      <c r="F1" t="s">
        <v>116</v>
      </c>
      <c r="G1" t="s">
        <v>117</v>
      </c>
      <c r="H1" t="s">
        <v>118</v>
      </c>
      <c r="I1" t="s">
        <v>9</v>
      </c>
      <c r="K1" s="2"/>
      <c r="L1" s="2"/>
      <c r="M1" s="2"/>
      <c r="N1" s="2"/>
      <c r="O1" s="2"/>
      <c r="P1" s="2"/>
    </row>
    <row r="2" spans="11:16" ht="15">
      <c r="K2" s="2"/>
      <c r="L2" s="2"/>
      <c r="M2" s="2"/>
      <c r="N2" s="2"/>
      <c r="O2" s="2"/>
      <c r="P2" s="2"/>
    </row>
    <row r="3" spans="11:16" ht="15">
      <c r="K3" s="2"/>
      <c r="L3" s="2"/>
      <c r="M3" s="2"/>
      <c r="N3" s="2"/>
      <c r="O3" s="2"/>
      <c r="P3" s="2"/>
    </row>
    <row r="4" spans="1:16" ht="15">
      <c r="A4">
        <v>1</v>
      </c>
      <c r="B4" t="s">
        <v>11</v>
      </c>
      <c r="C4">
        <v>3</v>
      </c>
      <c r="D4" s="1" t="s">
        <v>12</v>
      </c>
      <c r="E4" s="3">
        <v>1</v>
      </c>
      <c r="F4" s="3">
        <v>1.6</v>
      </c>
      <c r="G4" s="3">
        <v>0</v>
      </c>
      <c r="H4" s="3">
        <v>2.6</v>
      </c>
      <c r="I4" s="1">
        <v>3</v>
      </c>
      <c r="K4" s="2" t="s">
        <v>12</v>
      </c>
      <c r="L4" s="2" t="s">
        <v>119</v>
      </c>
      <c r="M4" s="2" t="s">
        <v>13</v>
      </c>
      <c r="N4" s="4">
        <v>1</v>
      </c>
      <c r="O4" s="2" t="s">
        <v>119</v>
      </c>
      <c r="P4" s="4">
        <v>8</v>
      </c>
    </row>
    <row r="5" spans="1:16" ht="15">
      <c r="A5">
        <v>2</v>
      </c>
      <c r="B5" t="s">
        <v>11</v>
      </c>
      <c r="C5">
        <v>2</v>
      </c>
      <c r="D5" s="1" t="s">
        <v>13</v>
      </c>
      <c r="E5" s="3">
        <v>2</v>
      </c>
      <c r="F5" s="3">
        <v>1.9</v>
      </c>
      <c r="G5" s="3">
        <v>0.13</v>
      </c>
      <c r="H5" s="3">
        <v>4.03</v>
      </c>
      <c r="I5" s="1">
        <v>2</v>
      </c>
      <c r="K5" s="2" t="s">
        <v>12</v>
      </c>
      <c r="L5" s="2" t="s">
        <v>119</v>
      </c>
      <c r="M5" s="2" t="s">
        <v>14</v>
      </c>
      <c r="N5" s="4">
        <v>12</v>
      </c>
      <c r="O5" s="2" t="s">
        <v>119</v>
      </c>
      <c r="P5" s="4">
        <v>0</v>
      </c>
    </row>
    <row r="6" spans="1:16" ht="15">
      <c r="A6">
        <v>3</v>
      </c>
      <c r="B6" t="s">
        <v>11</v>
      </c>
      <c r="C6">
        <v>4</v>
      </c>
      <c r="D6" s="1" t="s">
        <v>14</v>
      </c>
      <c r="E6" s="3">
        <v>0</v>
      </c>
      <c r="F6" s="1">
        <v>0.2</v>
      </c>
      <c r="G6" s="3">
        <v>-0.3</v>
      </c>
      <c r="H6" s="3">
        <v>-0.09999999999999998</v>
      </c>
      <c r="I6" s="1">
        <v>4</v>
      </c>
      <c r="K6" s="2" t="s">
        <v>12</v>
      </c>
      <c r="L6" s="2" t="s">
        <v>119</v>
      </c>
      <c r="M6" s="2" t="s">
        <v>15</v>
      </c>
      <c r="N6" s="4">
        <v>3</v>
      </c>
      <c r="O6" s="2" t="s">
        <v>119</v>
      </c>
      <c r="P6" s="4">
        <v>8</v>
      </c>
    </row>
    <row r="7" spans="1:16" ht="15">
      <c r="A7">
        <v>4</v>
      </c>
      <c r="B7" t="s">
        <v>11</v>
      </c>
      <c r="C7">
        <v>1</v>
      </c>
      <c r="D7" s="1" t="s">
        <v>15</v>
      </c>
      <c r="E7" s="1">
        <v>3</v>
      </c>
      <c r="F7" s="1">
        <v>2.4</v>
      </c>
      <c r="G7" s="3">
        <v>0.17</v>
      </c>
      <c r="H7" s="3">
        <v>5.57</v>
      </c>
      <c r="I7" s="1">
        <v>1</v>
      </c>
      <c r="K7" s="2" t="s">
        <v>13</v>
      </c>
      <c r="L7" s="2" t="s">
        <v>119</v>
      </c>
      <c r="M7" s="2" t="s">
        <v>14</v>
      </c>
      <c r="N7" s="4">
        <v>8</v>
      </c>
      <c r="O7" s="2" t="s">
        <v>119</v>
      </c>
      <c r="P7" s="4">
        <v>1</v>
      </c>
    </row>
    <row r="8" spans="11:16" ht="15">
      <c r="K8" s="2" t="s">
        <v>13</v>
      </c>
      <c r="L8" s="2" t="s">
        <v>119</v>
      </c>
      <c r="M8" s="2" t="s">
        <v>15</v>
      </c>
      <c r="N8" s="4">
        <v>3</v>
      </c>
      <c r="O8" s="2" t="s">
        <v>119</v>
      </c>
      <c r="P8" s="4">
        <v>4</v>
      </c>
    </row>
    <row r="9" spans="11:16" ht="15">
      <c r="K9" s="2" t="s">
        <v>14</v>
      </c>
      <c r="L9" s="2" t="s">
        <v>119</v>
      </c>
      <c r="M9" s="2" t="s">
        <v>15</v>
      </c>
      <c r="N9" s="4">
        <v>1</v>
      </c>
      <c r="O9" s="2" t="s">
        <v>119</v>
      </c>
      <c r="P9" s="4">
        <v>12</v>
      </c>
    </row>
    <row r="10" spans="11:16" ht="15">
      <c r="K10" s="2"/>
      <c r="L10" s="2"/>
      <c r="M10" s="2"/>
      <c r="N10" s="2"/>
      <c r="O10" s="2"/>
      <c r="P10" s="2"/>
    </row>
    <row r="11" spans="1:16" ht="15">
      <c r="A11">
        <v>5</v>
      </c>
      <c r="B11" t="s">
        <v>16</v>
      </c>
      <c r="C11">
        <v>2</v>
      </c>
      <c r="D11" s="1" t="s">
        <v>36</v>
      </c>
      <c r="E11" s="3">
        <v>2</v>
      </c>
      <c r="F11" s="3">
        <v>1.8</v>
      </c>
      <c r="G11" s="3">
        <v>0.13</v>
      </c>
      <c r="H11" s="3">
        <v>3.9299999999999997</v>
      </c>
      <c r="I11" s="1">
        <v>2</v>
      </c>
      <c r="K11" s="2" t="s">
        <v>36</v>
      </c>
      <c r="L11" s="2" t="s">
        <v>119</v>
      </c>
      <c r="M11" s="2" t="s">
        <v>17</v>
      </c>
      <c r="N11" s="4">
        <v>8</v>
      </c>
      <c r="O11" s="2" t="s">
        <v>119</v>
      </c>
      <c r="P11" s="4">
        <v>1</v>
      </c>
    </row>
    <row r="12" spans="1:16" ht="15">
      <c r="A12">
        <v>6</v>
      </c>
      <c r="B12" t="s">
        <v>16</v>
      </c>
      <c r="C12">
        <v>3</v>
      </c>
      <c r="D12" s="1" t="s">
        <v>17</v>
      </c>
      <c r="E12" s="3">
        <v>1</v>
      </c>
      <c r="F12" s="3">
        <v>1</v>
      </c>
      <c r="G12" s="3">
        <v>-0.1</v>
      </c>
      <c r="H12" s="3">
        <v>1.9</v>
      </c>
      <c r="I12" s="1">
        <v>3</v>
      </c>
      <c r="K12" s="2" t="s">
        <v>36</v>
      </c>
      <c r="L12" s="2" t="s">
        <v>119</v>
      </c>
      <c r="M12" s="2" t="s">
        <v>113</v>
      </c>
      <c r="N12" s="4">
        <v>8</v>
      </c>
      <c r="O12" s="2" t="s">
        <v>119</v>
      </c>
      <c r="P12" s="4">
        <v>1</v>
      </c>
    </row>
    <row r="13" spans="1:16" ht="15">
      <c r="A13">
        <v>7</v>
      </c>
      <c r="B13" t="s">
        <v>16</v>
      </c>
      <c r="C13">
        <v>4</v>
      </c>
      <c r="D13" s="1" t="s">
        <v>113</v>
      </c>
      <c r="E13" s="3">
        <v>0</v>
      </c>
      <c r="F13" s="1">
        <v>1</v>
      </c>
      <c r="G13" s="3">
        <v>-0.12</v>
      </c>
      <c r="H13" s="3">
        <v>0.88</v>
      </c>
      <c r="I13" s="1">
        <v>4</v>
      </c>
      <c r="K13" s="2" t="s">
        <v>36</v>
      </c>
      <c r="L13" s="2" t="s">
        <v>119</v>
      </c>
      <c r="M13" s="2" t="s">
        <v>18</v>
      </c>
      <c r="N13" s="4">
        <v>2</v>
      </c>
      <c r="O13" s="2" t="s">
        <v>119</v>
      </c>
      <c r="P13" s="4">
        <v>3</v>
      </c>
    </row>
    <row r="14" spans="1:16" ht="15">
      <c r="A14">
        <v>8</v>
      </c>
      <c r="B14" t="s">
        <v>16</v>
      </c>
      <c r="C14">
        <v>1</v>
      </c>
      <c r="D14" s="1" t="s">
        <v>18</v>
      </c>
      <c r="E14" s="1">
        <v>3</v>
      </c>
      <c r="F14" s="1">
        <v>1.7</v>
      </c>
      <c r="G14" s="3">
        <v>0.09</v>
      </c>
      <c r="H14" s="3">
        <v>4.79</v>
      </c>
      <c r="I14" s="1">
        <v>1</v>
      </c>
      <c r="K14" s="2" t="s">
        <v>17</v>
      </c>
      <c r="L14" s="2" t="s">
        <v>119</v>
      </c>
      <c r="M14" s="2" t="s">
        <v>113</v>
      </c>
      <c r="N14" s="4">
        <v>7</v>
      </c>
      <c r="O14" s="2" t="s">
        <v>119</v>
      </c>
      <c r="P14" s="4">
        <v>5</v>
      </c>
    </row>
    <row r="15" spans="11:16" ht="15">
      <c r="K15" s="2" t="s">
        <v>17</v>
      </c>
      <c r="L15" s="2" t="s">
        <v>119</v>
      </c>
      <c r="M15" s="2" t="s">
        <v>18</v>
      </c>
      <c r="N15" s="4">
        <v>2</v>
      </c>
      <c r="O15" s="2" t="s">
        <v>119</v>
      </c>
      <c r="P15" s="4">
        <v>7</v>
      </c>
    </row>
    <row r="16" spans="11:16" ht="15">
      <c r="K16" s="2" t="s">
        <v>113</v>
      </c>
      <c r="L16" s="2" t="s">
        <v>119</v>
      </c>
      <c r="M16" s="2" t="s">
        <v>18</v>
      </c>
      <c r="N16" s="4">
        <v>4</v>
      </c>
      <c r="O16" s="2" t="s">
        <v>119</v>
      </c>
      <c r="P16" s="4">
        <v>7</v>
      </c>
    </row>
    <row r="17" spans="11:16" ht="15">
      <c r="K17" s="2"/>
      <c r="L17" s="2"/>
      <c r="M17" s="2"/>
      <c r="N17" s="2"/>
      <c r="O17" s="2"/>
      <c r="P17" s="2"/>
    </row>
    <row r="18" spans="1:16" ht="15">
      <c r="A18">
        <v>9</v>
      </c>
      <c r="B18" t="s">
        <v>19</v>
      </c>
      <c r="C18">
        <v>2</v>
      </c>
      <c r="D18" s="1" t="s">
        <v>20</v>
      </c>
      <c r="E18" s="3">
        <v>2</v>
      </c>
      <c r="F18" s="3">
        <v>1.5</v>
      </c>
      <c r="G18" s="3">
        <v>0.03</v>
      </c>
      <c r="H18" s="3">
        <v>3.53</v>
      </c>
      <c r="I18" s="1">
        <v>2</v>
      </c>
      <c r="K18" s="2" t="s">
        <v>20</v>
      </c>
      <c r="L18" s="2" t="s">
        <v>119</v>
      </c>
      <c r="M18" s="2" t="s">
        <v>21</v>
      </c>
      <c r="N18" s="4">
        <v>4</v>
      </c>
      <c r="O18" s="2" t="s">
        <v>119</v>
      </c>
      <c r="P18" s="4">
        <v>5</v>
      </c>
    </row>
    <row r="19" spans="1:16" ht="15">
      <c r="A19">
        <v>10</v>
      </c>
      <c r="B19" t="s">
        <v>19</v>
      </c>
      <c r="C19">
        <v>1</v>
      </c>
      <c r="D19" s="1" t="s">
        <v>21</v>
      </c>
      <c r="E19" s="3">
        <v>3</v>
      </c>
      <c r="F19" s="3">
        <v>1.9</v>
      </c>
      <c r="G19" s="3">
        <v>0.11</v>
      </c>
      <c r="H19" s="3">
        <v>5.010000000000001</v>
      </c>
      <c r="I19" s="1">
        <v>1</v>
      </c>
      <c r="K19" s="2" t="s">
        <v>20</v>
      </c>
      <c r="L19" s="2" t="s">
        <v>119</v>
      </c>
      <c r="M19" s="2" t="s">
        <v>22</v>
      </c>
      <c r="N19" s="4">
        <v>6</v>
      </c>
      <c r="O19" s="2" t="s">
        <v>119</v>
      </c>
      <c r="P19" s="4">
        <v>3</v>
      </c>
    </row>
    <row r="20" spans="1:16" ht="15">
      <c r="A20">
        <v>11</v>
      </c>
      <c r="B20" t="s">
        <v>19</v>
      </c>
      <c r="C20">
        <v>4</v>
      </c>
      <c r="D20" s="1" t="s">
        <v>22</v>
      </c>
      <c r="E20" s="3">
        <v>0</v>
      </c>
      <c r="F20" s="1">
        <v>0.6</v>
      </c>
      <c r="G20" s="3">
        <v>-0.15</v>
      </c>
      <c r="H20" s="3">
        <v>0.44999999999999996</v>
      </c>
      <c r="I20" s="1">
        <v>4</v>
      </c>
      <c r="K20" s="2" t="s">
        <v>20</v>
      </c>
      <c r="L20" s="2" t="s">
        <v>119</v>
      </c>
      <c r="M20" s="2" t="s">
        <v>23</v>
      </c>
      <c r="N20" s="4">
        <v>5</v>
      </c>
      <c r="O20" s="2" t="s">
        <v>119</v>
      </c>
      <c r="P20" s="4">
        <v>4</v>
      </c>
    </row>
    <row r="21" spans="1:16" ht="15">
      <c r="A21">
        <v>12</v>
      </c>
      <c r="B21" t="s">
        <v>19</v>
      </c>
      <c r="C21">
        <v>3</v>
      </c>
      <c r="D21" s="1" t="s">
        <v>23</v>
      </c>
      <c r="E21" s="1">
        <v>1</v>
      </c>
      <c r="F21" s="1">
        <v>1.3</v>
      </c>
      <c r="G21" s="3">
        <v>0.01</v>
      </c>
      <c r="H21" s="3">
        <v>2.3099999999999996</v>
      </c>
      <c r="I21" s="1">
        <v>3</v>
      </c>
      <c r="K21" s="2" t="s">
        <v>21</v>
      </c>
      <c r="L21" s="2" t="s">
        <v>119</v>
      </c>
      <c r="M21" s="2" t="s">
        <v>22</v>
      </c>
      <c r="N21" s="4">
        <v>8</v>
      </c>
      <c r="O21" s="2" t="s">
        <v>119</v>
      </c>
      <c r="P21" s="4">
        <v>2</v>
      </c>
    </row>
    <row r="22" spans="11:16" ht="15">
      <c r="K22" s="2" t="s">
        <v>21</v>
      </c>
      <c r="L22" s="2" t="s">
        <v>119</v>
      </c>
      <c r="M22" s="2" t="s">
        <v>23</v>
      </c>
      <c r="N22" s="4">
        <v>6</v>
      </c>
      <c r="O22" s="2" t="s">
        <v>119</v>
      </c>
      <c r="P22" s="4">
        <v>2</v>
      </c>
    </row>
    <row r="23" spans="11:16" ht="15">
      <c r="K23" s="2" t="s">
        <v>22</v>
      </c>
      <c r="L23" s="2" t="s">
        <v>119</v>
      </c>
      <c r="M23" s="2" t="s">
        <v>23</v>
      </c>
      <c r="N23" s="4">
        <v>1</v>
      </c>
      <c r="O23" s="2" t="s">
        <v>119</v>
      </c>
      <c r="P23" s="4">
        <v>7</v>
      </c>
    </row>
    <row r="24" spans="11:16" ht="15">
      <c r="K24" s="2"/>
      <c r="L24" s="2"/>
      <c r="M24" s="2"/>
      <c r="N24" s="2"/>
      <c r="O24" s="2"/>
      <c r="P24" s="2"/>
    </row>
    <row r="25" spans="1:16" ht="15">
      <c r="A25">
        <v>13</v>
      </c>
      <c r="B25" t="s">
        <v>24</v>
      </c>
      <c r="C25">
        <v>3</v>
      </c>
      <c r="D25" s="1" t="s">
        <v>25</v>
      </c>
      <c r="E25" s="3">
        <v>2</v>
      </c>
      <c r="F25" s="3">
        <v>0.8</v>
      </c>
      <c r="G25" s="3">
        <v>-0.04</v>
      </c>
      <c r="H25" s="3">
        <v>2.76</v>
      </c>
      <c r="I25" s="1">
        <v>3</v>
      </c>
      <c r="K25" s="2" t="s">
        <v>25</v>
      </c>
      <c r="L25" s="2" t="s">
        <v>119</v>
      </c>
      <c r="M25" s="2" t="s">
        <v>26</v>
      </c>
      <c r="N25" s="4">
        <v>4</v>
      </c>
      <c r="O25" s="2" t="s">
        <v>119</v>
      </c>
      <c r="P25" s="4">
        <v>3</v>
      </c>
    </row>
    <row r="26" spans="1:16" ht="15">
      <c r="A26">
        <v>14</v>
      </c>
      <c r="B26" t="s">
        <v>24</v>
      </c>
      <c r="C26">
        <v>2</v>
      </c>
      <c r="D26" s="1" t="s">
        <v>26</v>
      </c>
      <c r="E26" s="3">
        <v>2</v>
      </c>
      <c r="F26" s="3">
        <v>1</v>
      </c>
      <c r="G26" s="3">
        <v>0.03</v>
      </c>
      <c r="H26" s="3">
        <v>3.03</v>
      </c>
      <c r="I26" s="1">
        <v>2</v>
      </c>
      <c r="K26" s="2" t="s">
        <v>25</v>
      </c>
      <c r="L26" s="2" t="s">
        <v>119</v>
      </c>
      <c r="M26" s="2" t="s">
        <v>27</v>
      </c>
      <c r="N26" s="4">
        <v>1</v>
      </c>
      <c r="O26" s="2" t="s">
        <v>119</v>
      </c>
      <c r="P26" s="4">
        <v>0</v>
      </c>
    </row>
    <row r="27" spans="1:16" ht="15">
      <c r="A27">
        <v>15</v>
      </c>
      <c r="B27" t="s">
        <v>24</v>
      </c>
      <c r="C27">
        <v>4</v>
      </c>
      <c r="D27" s="1" t="s">
        <v>27</v>
      </c>
      <c r="E27" s="3">
        <v>0</v>
      </c>
      <c r="F27" s="1">
        <v>0</v>
      </c>
      <c r="G27" s="3">
        <v>-0.03</v>
      </c>
      <c r="H27" s="3">
        <v>-0.03</v>
      </c>
      <c r="I27" s="1">
        <v>4</v>
      </c>
      <c r="K27" s="2" t="s">
        <v>25</v>
      </c>
      <c r="L27" s="2" t="s">
        <v>119</v>
      </c>
      <c r="M27" s="2" t="s">
        <v>28</v>
      </c>
      <c r="N27" s="4">
        <v>3</v>
      </c>
      <c r="O27" s="2" t="s">
        <v>119</v>
      </c>
      <c r="P27" s="4">
        <v>9</v>
      </c>
    </row>
    <row r="28" spans="1:16" ht="15">
      <c r="A28">
        <v>16</v>
      </c>
      <c r="B28" t="s">
        <v>24</v>
      </c>
      <c r="C28">
        <v>1</v>
      </c>
      <c r="D28" s="1" t="s">
        <v>28</v>
      </c>
      <c r="E28" s="1">
        <v>2</v>
      </c>
      <c r="F28" s="1">
        <v>1.3</v>
      </c>
      <c r="G28" s="3">
        <v>0.04</v>
      </c>
      <c r="H28" s="3">
        <v>3.34</v>
      </c>
      <c r="I28" s="1">
        <v>1</v>
      </c>
      <c r="K28" s="2" t="s">
        <v>26</v>
      </c>
      <c r="L28" s="2" t="s">
        <v>119</v>
      </c>
      <c r="M28" s="2" t="s">
        <v>27</v>
      </c>
      <c r="N28" s="4">
        <v>1</v>
      </c>
      <c r="O28" s="2" t="s">
        <v>119</v>
      </c>
      <c r="P28" s="4">
        <v>0</v>
      </c>
    </row>
    <row r="29" spans="11:16" ht="15">
      <c r="K29" s="2" t="s">
        <v>26</v>
      </c>
      <c r="L29" s="2" t="s">
        <v>119</v>
      </c>
      <c r="M29" s="2" t="s">
        <v>28</v>
      </c>
      <c r="N29" s="4">
        <v>6</v>
      </c>
      <c r="O29" s="2" t="s">
        <v>119</v>
      </c>
      <c r="P29" s="4">
        <v>3</v>
      </c>
    </row>
    <row r="30" spans="11:16" ht="15">
      <c r="K30" s="2" t="s">
        <v>27</v>
      </c>
      <c r="L30" s="2" t="s">
        <v>119</v>
      </c>
      <c r="M30" s="2" t="s">
        <v>28</v>
      </c>
      <c r="N30" s="4">
        <v>0</v>
      </c>
      <c r="O30" s="2" t="s">
        <v>119</v>
      </c>
      <c r="P30" s="4">
        <v>1</v>
      </c>
    </row>
    <row r="31" spans="11:16" ht="15">
      <c r="K31" s="2"/>
      <c r="L31" s="2"/>
      <c r="M31" s="2"/>
      <c r="N31" s="2"/>
      <c r="O31" s="2"/>
      <c r="P31" s="2"/>
    </row>
    <row r="32" spans="1:16" ht="15">
      <c r="A32">
        <v>17</v>
      </c>
      <c r="B32" t="s">
        <v>29</v>
      </c>
      <c r="C32">
        <v>2</v>
      </c>
      <c r="D32" s="1" t="s">
        <v>30</v>
      </c>
      <c r="E32" s="3">
        <v>2</v>
      </c>
      <c r="F32" s="3">
        <v>1.4</v>
      </c>
      <c r="G32" s="3">
        <v>0.06</v>
      </c>
      <c r="H32" s="3">
        <v>3.46</v>
      </c>
      <c r="I32" s="1">
        <v>2</v>
      </c>
      <c r="K32" s="2" t="s">
        <v>30</v>
      </c>
      <c r="L32" s="2" t="s">
        <v>119</v>
      </c>
      <c r="M32" s="2" t="s">
        <v>31</v>
      </c>
      <c r="N32" s="4">
        <v>6</v>
      </c>
      <c r="O32" s="2" t="s">
        <v>119</v>
      </c>
      <c r="P32" s="4">
        <v>2</v>
      </c>
    </row>
    <row r="33" spans="1:16" ht="15">
      <c r="A33">
        <v>18</v>
      </c>
      <c r="B33" t="s">
        <v>29</v>
      </c>
      <c r="C33">
        <v>3</v>
      </c>
      <c r="D33" s="1" t="s">
        <v>31</v>
      </c>
      <c r="E33" s="3">
        <v>1</v>
      </c>
      <c r="F33" s="3">
        <v>0.9</v>
      </c>
      <c r="G33" s="3">
        <v>-0.03</v>
      </c>
      <c r="H33" s="3">
        <v>1.8699999999999999</v>
      </c>
      <c r="I33" s="1">
        <v>3</v>
      </c>
      <c r="K33" s="2" t="s">
        <v>30</v>
      </c>
      <c r="L33" s="2" t="s">
        <v>119</v>
      </c>
      <c r="M33" s="2" t="s">
        <v>32</v>
      </c>
      <c r="N33" s="4">
        <v>4</v>
      </c>
      <c r="O33" s="2" t="s">
        <v>119</v>
      </c>
      <c r="P33" s="4">
        <v>5</v>
      </c>
    </row>
    <row r="34" spans="1:16" ht="15">
      <c r="A34">
        <v>19</v>
      </c>
      <c r="B34" t="s">
        <v>29</v>
      </c>
      <c r="C34">
        <v>1</v>
      </c>
      <c r="D34" s="1" t="s">
        <v>32</v>
      </c>
      <c r="E34" s="3">
        <v>3</v>
      </c>
      <c r="F34" s="1">
        <v>2</v>
      </c>
      <c r="G34" s="3">
        <v>0.15</v>
      </c>
      <c r="H34" s="3">
        <v>5.15</v>
      </c>
      <c r="I34" s="1">
        <v>1</v>
      </c>
      <c r="K34" s="2" t="s">
        <v>30</v>
      </c>
      <c r="L34" s="2" t="s">
        <v>119</v>
      </c>
      <c r="M34" s="2" t="s">
        <v>34</v>
      </c>
      <c r="N34" s="4">
        <v>4</v>
      </c>
      <c r="O34" s="2" t="s">
        <v>119</v>
      </c>
      <c r="P34" s="4">
        <v>1</v>
      </c>
    </row>
    <row r="35" spans="1:16" ht="15">
      <c r="A35">
        <v>20</v>
      </c>
      <c r="B35" t="s">
        <v>29</v>
      </c>
      <c r="C35">
        <v>4</v>
      </c>
      <c r="D35" s="1" t="s">
        <v>34</v>
      </c>
      <c r="E35" s="1">
        <v>0</v>
      </c>
      <c r="F35" s="1">
        <v>0.1</v>
      </c>
      <c r="G35" s="3">
        <v>-0.18</v>
      </c>
      <c r="H35" s="3">
        <v>-0.07999999999999999</v>
      </c>
      <c r="I35" s="1">
        <v>4</v>
      </c>
      <c r="K35" s="2" t="s">
        <v>31</v>
      </c>
      <c r="L35" s="2" t="s">
        <v>119</v>
      </c>
      <c r="M35" s="2" t="s">
        <v>32</v>
      </c>
      <c r="N35" s="4">
        <v>1</v>
      </c>
      <c r="O35" s="2" t="s">
        <v>119</v>
      </c>
      <c r="P35" s="4">
        <v>6</v>
      </c>
    </row>
    <row r="36" spans="11:16" ht="15">
      <c r="K36" s="2" t="s">
        <v>31</v>
      </c>
      <c r="L36" s="2" t="s">
        <v>119</v>
      </c>
      <c r="M36" s="2" t="s">
        <v>34</v>
      </c>
      <c r="N36" s="4">
        <v>6</v>
      </c>
      <c r="O36" s="2" t="s">
        <v>119</v>
      </c>
      <c r="P36" s="4">
        <v>0</v>
      </c>
    </row>
    <row r="37" spans="11:16" ht="15">
      <c r="K37" s="2" t="s">
        <v>32</v>
      </c>
      <c r="L37" s="2" t="s">
        <v>119</v>
      </c>
      <c r="M37" s="2" t="s">
        <v>34</v>
      </c>
      <c r="N37" s="4">
        <v>9</v>
      </c>
      <c r="O37" s="2" t="s">
        <v>119</v>
      </c>
      <c r="P37" s="4">
        <v>0</v>
      </c>
    </row>
    <row r="38" spans="11:16" ht="15">
      <c r="K38" s="2"/>
      <c r="L38" s="2"/>
      <c r="M38" s="2"/>
      <c r="N38" s="2"/>
      <c r="O38" s="2"/>
      <c r="P38" s="2"/>
    </row>
    <row r="39" spans="1:16" ht="15">
      <c r="A39">
        <v>21</v>
      </c>
      <c r="B39" t="s">
        <v>35</v>
      </c>
      <c r="C39">
        <v>1</v>
      </c>
      <c r="D39" s="1" t="s">
        <v>63</v>
      </c>
      <c r="E39" s="3">
        <v>3</v>
      </c>
      <c r="F39" s="3">
        <v>0.9</v>
      </c>
      <c r="G39" s="3">
        <v>0.03</v>
      </c>
      <c r="H39" s="3">
        <v>3.9299999999999997</v>
      </c>
      <c r="I39" s="1">
        <v>1</v>
      </c>
      <c r="K39" s="2" t="s">
        <v>63</v>
      </c>
      <c r="L39" s="2" t="s">
        <v>119</v>
      </c>
      <c r="M39" s="2" t="s">
        <v>64</v>
      </c>
      <c r="N39" s="4">
        <v>4</v>
      </c>
      <c r="O39" s="2" t="s">
        <v>119</v>
      </c>
      <c r="P39" s="4">
        <v>3</v>
      </c>
    </row>
    <row r="40" spans="1:16" ht="15">
      <c r="A40">
        <v>22</v>
      </c>
      <c r="B40" t="s">
        <v>35</v>
      </c>
      <c r="C40">
        <v>4</v>
      </c>
      <c r="D40" s="1" t="s">
        <v>64</v>
      </c>
      <c r="E40" s="3">
        <v>0</v>
      </c>
      <c r="F40" s="3">
        <v>0.8</v>
      </c>
      <c r="G40" s="3">
        <v>-0.14</v>
      </c>
      <c r="H40" s="3">
        <v>0.66</v>
      </c>
      <c r="I40" s="1">
        <v>4</v>
      </c>
      <c r="K40" s="2" t="s">
        <v>63</v>
      </c>
      <c r="L40" s="2" t="s">
        <v>119</v>
      </c>
      <c r="M40" s="2" t="s">
        <v>37</v>
      </c>
      <c r="N40" s="4">
        <v>4</v>
      </c>
      <c r="O40" s="2" t="s">
        <v>119</v>
      </c>
      <c r="P40" s="4">
        <v>3</v>
      </c>
    </row>
    <row r="41" spans="1:16" ht="15">
      <c r="A41">
        <v>23</v>
      </c>
      <c r="B41" t="s">
        <v>35</v>
      </c>
      <c r="C41">
        <v>3</v>
      </c>
      <c r="D41" s="1" t="s">
        <v>37</v>
      </c>
      <c r="E41" s="3">
        <v>1</v>
      </c>
      <c r="F41" s="1">
        <v>1.7</v>
      </c>
      <c r="G41" s="3">
        <v>0.01</v>
      </c>
      <c r="H41" s="3">
        <v>2.71</v>
      </c>
      <c r="I41" s="1">
        <v>3</v>
      </c>
      <c r="K41" s="2" t="s">
        <v>63</v>
      </c>
      <c r="L41" s="2" t="s">
        <v>119</v>
      </c>
      <c r="M41" s="2" t="s">
        <v>38</v>
      </c>
      <c r="N41" s="4">
        <v>1</v>
      </c>
      <c r="O41" s="2" t="s">
        <v>119</v>
      </c>
      <c r="P41" s="4">
        <v>0</v>
      </c>
    </row>
    <row r="42" spans="1:16" ht="15">
      <c r="A42">
        <v>24</v>
      </c>
      <c r="B42" t="s">
        <v>35</v>
      </c>
      <c r="C42">
        <v>2</v>
      </c>
      <c r="D42" s="1" t="s">
        <v>38</v>
      </c>
      <c r="E42" s="1">
        <v>2</v>
      </c>
      <c r="F42" s="1">
        <v>1.6</v>
      </c>
      <c r="G42" s="3">
        <v>0.1</v>
      </c>
      <c r="H42" s="3">
        <v>3.7</v>
      </c>
      <c r="I42" s="1">
        <v>2</v>
      </c>
      <c r="K42" s="2" t="s">
        <v>64</v>
      </c>
      <c r="L42" s="2" t="s">
        <v>119</v>
      </c>
      <c r="M42" s="2" t="s">
        <v>37</v>
      </c>
      <c r="N42" s="4">
        <v>4</v>
      </c>
      <c r="O42" s="2" t="s">
        <v>119</v>
      </c>
      <c r="P42" s="4">
        <v>10</v>
      </c>
    </row>
    <row r="43" spans="11:16" ht="15">
      <c r="K43" s="2" t="s">
        <v>64</v>
      </c>
      <c r="L43" s="2" t="s">
        <v>119</v>
      </c>
      <c r="M43" s="2" t="s">
        <v>38</v>
      </c>
      <c r="N43" s="4">
        <v>1</v>
      </c>
      <c r="O43" s="2" t="s">
        <v>119</v>
      </c>
      <c r="P43" s="4">
        <v>8</v>
      </c>
    </row>
    <row r="44" spans="11:16" ht="15">
      <c r="K44" s="2" t="s">
        <v>37</v>
      </c>
      <c r="L44" s="2" t="s">
        <v>119</v>
      </c>
      <c r="M44" s="2" t="s">
        <v>38</v>
      </c>
      <c r="N44" s="4">
        <v>4</v>
      </c>
      <c r="O44" s="2" t="s">
        <v>119</v>
      </c>
      <c r="P44" s="4">
        <v>8</v>
      </c>
    </row>
    <row r="45" spans="11:16" ht="15">
      <c r="K45" s="2"/>
      <c r="L45" s="2"/>
      <c r="M45" s="2"/>
      <c r="N45" s="2"/>
      <c r="O45" s="2"/>
      <c r="P45" s="2"/>
    </row>
    <row r="46" spans="1:16" ht="15">
      <c r="A46">
        <v>25</v>
      </c>
      <c r="B46" t="s">
        <v>39</v>
      </c>
      <c r="C46">
        <v>1</v>
      </c>
      <c r="D46" s="1" t="s">
        <v>40</v>
      </c>
      <c r="E46" s="3">
        <v>3</v>
      </c>
      <c r="F46" s="3">
        <v>1.6</v>
      </c>
      <c r="G46" s="3">
        <v>0.08</v>
      </c>
      <c r="H46" s="3">
        <v>4.68</v>
      </c>
      <c r="I46" s="1">
        <v>1</v>
      </c>
      <c r="K46" s="2" t="s">
        <v>40</v>
      </c>
      <c r="L46" s="2" t="s">
        <v>119</v>
      </c>
      <c r="M46" s="2" t="s">
        <v>41</v>
      </c>
      <c r="N46" s="4">
        <v>4</v>
      </c>
      <c r="O46" s="2" t="s">
        <v>119</v>
      </c>
      <c r="P46" s="4">
        <v>3</v>
      </c>
    </row>
    <row r="47" spans="1:16" ht="15">
      <c r="A47">
        <v>26</v>
      </c>
      <c r="B47" t="s">
        <v>39</v>
      </c>
      <c r="C47">
        <v>3</v>
      </c>
      <c r="D47" s="1" t="s">
        <v>41</v>
      </c>
      <c r="E47" s="3">
        <v>1</v>
      </c>
      <c r="F47" s="3">
        <v>1.2</v>
      </c>
      <c r="G47" s="3">
        <v>-0.01</v>
      </c>
      <c r="H47" s="3">
        <v>2.1900000000000004</v>
      </c>
      <c r="I47" s="1">
        <v>3</v>
      </c>
      <c r="K47" s="2" t="s">
        <v>40</v>
      </c>
      <c r="L47" s="2" t="s">
        <v>119</v>
      </c>
      <c r="M47" s="2" t="s">
        <v>42</v>
      </c>
      <c r="N47" s="4">
        <v>3</v>
      </c>
      <c r="O47" s="2" t="s">
        <v>119</v>
      </c>
      <c r="P47" s="4">
        <v>2</v>
      </c>
    </row>
    <row r="48" spans="1:16" ht="15">
      <c r="A48">
        <v>27</v>
      </c>
      <c r="B48" t="s">
        <v>39</v>
      </c>
      <c r="C48">
        <v>4</v>
      </c>
      <c r="D48" s="1" t="s">
        <v>42</v>
      </c>
      <c r="E48" s="3">
        <v>0</v>
      </c>
      <c r="F48" s="1">
        <v>0.8</v>
      </c>
      <c r="G48" s="3">
        <v>-0.07</v>
      </c>
      <c r="H48" s="3">
        <v>0.73</v>
      </c>
      <c r="I48" s="1">
        <v>4</v>
      </c>
      <c r="K48" s="2" t="s">
        <v>40</v>
      </c>
      <c r="L48" s="2" t="s">
        <v>119</v>
      </c>
      <c r="M48" s="2" t="s">
        <v>43</v>
      </c>
      <c r="N48" s="4">
        <v>9</v>
      </c>
      <c r="O48" s="2" t="s">
        <v>119</v>
      </c>
      <c r="P48" s="4">
        <v>3</v>
      </c>
    </row>
    <row r="49" spans="1:16" ht="15">
      <c r="A49">
        <v>28</v>
      </c>
      <c r="B49" t="s">
        <v>39</v>
      </c>
      <c r="C49">
        <v>2</v>
      </c>
      <c r="D49" s="1" t="s">
        <v>43</v>
      </c>
      <c r="E49" s="1">
        <v>2</v>
      </c>
      <c r="F49" s="1">
        <v>1.5</v>
      </c>
      <c r="G49" s="3">
        <v>0</v>
      </c>
      <c r="H49" s="3">
        <v>3.5</v>
      </c>
      <c r="I49" s="1">
        <v>2</v>
      </c>
      <c r="K49" s="2" t="s">
        <v>41</v>
      </c>
      <c r="L49" s="2" t="s">
        <v>119</v>
      </c>
      <c r="M49" s="2" t="s">
        <v>42</v>
      </c>
      <c r="N49" s="4">
        <v>5</v>
      </c>
      <c r="O49" s="2" t="s">
        <v>119</v>
      </c>
      <c r="P49" s="4">
        <v>4</v>
      </c>
    </row>
    <row r="50" spans="11:16" ht="15">
      <c r="K50" s="2" t="s">
        <v>41</v>
      </c>
      <c r="L50" s="2" t="s">
        <v>119</v>
      </c>
      <c r="M50" s="2" t="s">
        <v>43</v>
      </c>
      <c r="N50" s="4">
        <v>4</v>
      </c>
      <c r="O50" s="2" t="s">
        <v>119</v>
      </c>
      <c r="P50" s="4">
        <v>5</v>
      </c>
    </row>
    <row r="51" spans="11:16" ht="15">
      <c r="K51" s="2" t="s">
        <v>42</v>
      </c>
      <c r="L51" s="2" t="s">
        <v>119</v>
      </c>
      <c r="M51" s="2" t="s">
        <v>43</v>
      </c>
      <c r="N51" s="4">
        <v>2</v>
      </c>
      <c r="O51" s="2" t="s">
        <v>119</v>
      </c>
      <c r="P51" s="4">
        <v>7</v>
      </c>
    </row>
    <row r="52" spans="11:16" ht="15">
      <c r="K52" s="2"/>
      <c r="L52" s="2"/>
      <c r="M52" s="2"/>
      <c r="N52" s="2"/>
      <c r="O52" s="2"/>
      <c r="P52" s="2"/>
    </row>
    <row r="53" spans="1:16" ht="15">
      <c r="A53">
        <v>29</v>
      </c>
      <c r="B53" t="s">
        <v>44</v>
      </c>
      <c r="C53">
        <v>3</v>
      </c>
      <c r="D53" s="1" t="s">
        <v>45</v>
      </c>
      <c r="E53" s="3">
        <v>1</v>
      </c>
      <c r="F53" s="3">
        <v>0.8</v>
      </c>
      <c r="G53" s="3">
        <v>-0.08</v>
      </c>
      <c r="H53" s="3">
        <v>1.72</v>
      </c>
      <c r="I53" s="1">
        <v>3</v>
      </c>
      <c r="K53" s="2" t="s">
        <v>45</v>
      </c>
      <c r="L53" s="2" t="s">
        <v>119</v>
      </c>
      <c r="M53" s="2" t="s">
        <v>46</v>
      </c>
      <c r="N53" s="4">
        <v>5</v>
      </c>
      <c r="O53" s="2" t="s">
        <v>119</v>
      </c>
      <c r="P53" s="4">
        <v>2</v>
      </c>
    </row>
    <row r="54" spans="1:16" ht="15">
      <c r="A54">
        <v>30</v>
      </c>
      <c r="B54" t="s">
        <v>44</v>
      </c>
      <c r="C54">
        <v>4</v>
      </c>
      <c r="D54" s="1" t="s">
        <v>46</v>
      </c>
      <c r="E54" s="3">
        <v>0</v>
      </c>
      <c r="F54" s="3">
        <v>0.5</v>
      </c>
      <c r="G54" s="3">
        <v>-0.15</v>
      </c>
      <c r="H54" s="3">
        <v>0.35</v>
      </c>
      <c r="I54" s="1">
        <v>4</v>
      </c>
      <c r="K54" s="2" t="s">
        <v>45</v>
      </c>
      <c r="L54" s="2" t="s">
        <v>119</v>
      </c>
      <c r="M54" s="2" t="s">
        <v>47</v>
      </c>
      <c r="N54" s="4">
        <v>1</v>
      </c>
      <c r="O54" s="2" t="s">
        <v>119</v>
      </c>
      <c r="P54" s="4">
        <v>8</v>
      </c>
    </row>
    <row r="55" spans="1:16" ht="15">
      <c r="A55">
        <v>31</v>
      </c>
      <c r="B55" t="s">
        <v>44</v>
      </c>
      <c r="C55">
        <v>2</v>
      </c>
      <c r="D55" s="1" t="s">
        <v>47</v>
      </c>
      <c r="E55" s="3">
        <v>2</v>
      </c>
      <c r="F55" s="1">
        <v>2</v>
      </c>
      <c r="G55" s="3">
        <v>0.14</v>
      </c>
      <c r="H55" s="3">
        <v>4.14</v>
      </c>
      <c r="I55" s="1">
        <v>2</v>
      </c>
      <c r="K55" s="2" t="s">
        <v>45</v>
      </c>
      <c r="L55" s="2" t="s">
        <v>119</v>
      </c>
      <c r="M55" s="2" t="s">
        <v>48</v>
      </c>
      <c r="N55" s="4">
        <v>2</v>
      </c>
      <c r="O55" s="2" t="s">
        <v>119</v>
      </c>
      <c r="P55" s="4">
        <v>6</v>
      </c>
    </row>
    <row r="56" spans="1:16" ht="15">
      <c r="A56">
        <v>32</v>
      </c>
      <c r="B56" t="s">
        <v>44</v>
      </c>
      <c r="C56">
        <v>1</v>
      </c>
      <c r="D56" s="1" t="s">
        <v>48</v>
      </c>
      <c r="E56" s="1">
        <v>3</v>
      </c>
      <c r="F56" s="1">
        <v>1.6</v>
      </c>
      <c r="G56" s="3">
        <v>0.09</v>
      </c>
      <c r="H56" s="3">
        <v>4.6899999999999995</v>
      </c>
      <c r="I56" s="1">
        <v>1</v>
      </c>
      <c r="K56" s="2" t="s">
        <v>46</v>
      </c>
      <c r="L56" s="2" t="s">
        <v>119</v>
      </c>
      <c r="M56" s="2" t="s">
        <v>47</v>
      </c>
      <c r="N56" s="4">
        <v>1</v>
      </c>
      <c r="O56" s="2" t="s">
        <v>119</v>
      </c>
      <c r="P56" s="4">
        <v>9</v>
      </c>
    </row>
    <row r="57" spans="11:16" ht="15">
      <c r="K57" s="2" t="s">
        <v>46</v>
      </c>
      <c r="L57" s="2" t="s">
        <v>119</v>
      </c>
      <c r="M57" s="2" t="s">
        <v>48</v>
      </c>
      <c r="N57" s="4">
        <v>2</v>
      </c>
      <c r="O57" s="2" t="s">
        <v>119</v>
      </c>
      <c r="P57" s="4">
        <v>6</v>
      </c>
    </row>
    <row r="58" spans="11:16" ht="15">
      <c r="K58" s="2" t="s">
        <v>47</v>
      </c>
      <c r="L58" s="2" t="s">
        <v>119</v>
      </c>
      <c r="M58" s="2" t="s">
        <v>48</v>
      </c>
      <c r="N58" s="4">
        <v>3</v>
      </c>
      <c r="O58" s="2" t="s">
        <v>119</v>
      </c>
      <c r="P58" s="4">
        <v>4</v>
      </c>
    </row>
    <row r="59" spans="11:16" ht="15">
      <c r="K59" s="2"/>
      <c r="L59" s="2"/>
      <c r="M59" s="2"/>
      <c r="N59" s="2"/>
      <c r="O59" s="2"/>
      <c r="P59" s="2"/>
    </row>
    <row r="60" spans="1:16" ht="15">
      <c r="A60">
        <v>33</v>
      </c>
      <c r="B60" t="s">
        <v>44</v>
      </c>
      <c r="C60">
        <v>3</v>
      </c>
      <c r="D60" s="1" t="s">
        <v>50</v>
      </c>
      <c r="E60" s="3">
        <v>1</v>
      </c>
      <c r="F60" s="3">
        <v>0.1</v>
      </c>
      <c r="G60" s="3">
        <v>-0.01</v>
      </c>
      <c r="H60" s="3">
        <v>1.09</v>
      </c>
      <c r="I60" s="1">
        <v>3</v>
      </c>
      <c r="K60" s="2" t="s">
        <v>50</v>
      </c>
      <c r="L60" s="2" t="s">
        <v>119</v>
      </c>
      <c r="M60" s="2" t="s">
        <v>51</v>
      </c>
      <c r="N60" s="4">
        <v>0</v>
      </c>
      <c r="O60" s="2" t="s">
        <v>119</v>
      </c>
      <c r="P60" s="4">
        <v>1</v>
      </c>
    </row>
    <row r="61" spans="1:16" ht="15">
      <c r="A61">
        <v>34</v>
      </c>
      <c r="B61" t="s">
        <v>44</v>
      </c>
      <c r="C61">
        <v>1</v>
      </c>
      <c r="D61" s="1" t="s">
        <v>51</v>
      </c>
      <c r="E61" s="3">
        <v>3</v>
      </c>
      <c r="F61" s="3">
        <v>0.3</v>
      </c>
      <c r="G61" s="3">
        <v>0.03</v>
      </c>
      <c r="H61" s="3">
        <v>3.3299999999999996</v>
      </c>
      <c r="I61" s="1">
        <v>1</v>
      </c>
      <c r="K61" s="2" t="s">
        <v>50</v>
      </c>
      <c r="L61" s="2" t="s">
        <v>119</v>
      </c>
      <c r="M61" s="2" t="s">
        <v>52</v>
      </c>
      <c r="N61" s="4">
        <v>1</v>
      </c>
      <c r="O61" s="2" t="s">
        <v>119</v>
      </c>
      <c r="P61" s="4">
        <v>0</v>
      </c>
    </row>
    <row r="62" spans="1:16" ht="15">
      <c r="A62">
        <v>35</v>
      </c>
      <c r="B62" t="s">
        <v>44</v>
      </c>
      <c r="C62">
        <v>4</v>
      </c>
      <c r="D62" s="1" t="s">
        <v>52</v>
      </c>
      <c r="E62" s="3">
        <v>0</v>
      </c>
      <c r="F62" s="1">
        <v>0</v>
      </c>
      <c r="G62" s="3">
        <v>-0.03</v>
      </c>
      <c r="H62" s="3">
        <v>-0.03</v>
      </c>
      <c r="I62" s="1">
        <v>4</v>
      </c>
      <c r="K62" s="2" t="s">
        <v>50</v>
      </c>
      <c r="L62" s="2" t="s">
        <v>119</v>
      </c>
      <c r="M62" s="2" t="s">
        <v>53</v>
      </c>
      <c r="N62" s="4">
        <v>0</v>
      </c>
      <c r="O62" s="2" t="s">
        <v>119</v>
      </c>
      <c r="P62" s="4">
        <v>1</v>
      </c>
    </row>
    <row r="63" spans="1:16" ht="15">
      <c r="A63">
        <v>36</v>
      </c>
      <c r="B63" t="s">
        <v>44</v>
      </c>
      <c r="C63">
        <v>2</v>
      </c>
      <c r="D63" s="1" t="s">
        <v>53</v>
      </c>
      <c r="E63" s="1">
        <v>2</v>
      </c>
      <c r="F63" s="1">
        <v>0.2</v>
      </c>
      <c r="G63" s="3">
        <v>0.01</v>
      </c>
      <c r="H63" s="3">
        <v>2.21</v>
      </c>
      <c r="I63" s="1">
        <v>2</v>
      </c>
      <c r="K63" s="2" t="s">
        <v>51</v>
      </c>
      <c r="L63" s="2" t="s">
        <v>119</v>
      </c>
      <c r="M63" s="2" t="s">
        <v>52</v>
      </c>
      <c r="N63" s="4">
        <v>1</v>
      </c>
      <c r="O63" s="2" t="s">
        <v>119</v>
      </c>
      <c r="P63" s="4">
        <v>0</v>
      </c>
    </row>
    <row r="64" spans="11:16" ht="15">
      <c r="K64" s="2" t="s">
        <v>51</v>
      </c>
      <c r="L64" s="2" t="s">
        <v>119</v>
      </c>
      <c r="M64" s="2" t="s">
        <v>53</v>
      </c>
      <c r="N64" s="4">
        <v>1</v>
      </c>
      <c r="O64" s="2" t="s">
        <v>119</v>
      </c>
      <c r="P64" s="4">
        <v>0</v>
      </c>
    </row>
    <row r="65" spans="11:16" ht="15">
      <c r="K65" s="2" t="s">
        <v>52</v>
      </c>
      <c r="L65" s="2" t="s">
        <v>119</v>
      </c>
      <c r="M65" s="2" t="s">
        <v>53</v>
      </c>
      <c r="N65" s="4">
        <v>0</v>
      </c>
      <c r="O65" s="2" t="s">
        <v>119</v>
      </c>
      <c r="P65" s="4">
        <v>1</v>
      </c>
    </row>
  </sheetData>
  <conditionalFormatting sqref="N4:N58">
    <cfRule type="expression" priority="16" dxfId="0">
      <formula>$N4&lt;$P4</formula>
    </cfRule>
    <cfRule type="expression" priority="17" dxfId="1">
      <formula>$N4&gt;$P4</formula>
    </cfRule>
  </conditionalFormatting>
  <conditionalFormatting sqref="P4:P58">
    <cfRule type="expression" priority="14" dxfId="0">
      <formula>$P4&lt;$N4</formula>
    </cfRule>
    <cfRule type="expression" priority="15" dxfId="1">
      <formula>$P4&gt;$N4</formula>
    </cfRule>
  </conditionalFormatting>
  <conditionalFormatting sqref="I4:I56">
    <cfRule type="cellIs" priority="10" dxfId="0" operator="equal">
      <formula>4</formula>
    </cfRule>
    <cfRule type="cellIs" priority="11" dxfId="0" operator="equal">
      <formula>3</formula>
    </cfRule>
    <cfRule type="cellIs" priority="12" dxfId="1" operator="equal">
      <formula>2</formula>
    </cfRule>
    <cfRule type="cellIs" priority="13" dxfId="1" operator="equal">
      <formula>1</formula>
    </cfRule>
  </conditionalFormatting>
  <conditionalFormatting sqref="I11:I43">
    <cfRule type="cellIs" priority="9" dxfId="1" operator="equal">
      <formula>2</formula>
    </cfRule>
  </conditionalFormatting>
  <conditionalFormatting sqref="N60:N65">
    <cfRule type="expression" priority="7" dxfId="0">
      <formula>$N60&lt;$P60</formula>
    </cfRule>
    <cfRule type="expression" priority="8" dxfId="1">
      <formula>$N60&gt;$P60</formula>
    </cfRule>
  </conditionalFormatting>
  <conditionalFormatting sqref="P60:P65">
    <cfRule type="expression" priority="5" dxfId="0">
      <formula>$P60&lt;$N60</formula>
    </cfRule>
    <cfRule type="expression" priority="6" dxfId="1">
      <formula>$P60&gt;$N60</formula>
    </cfRule>
  </conditionalFormatting>
  <conditionalFormatting sqref="I60:I63">
    <cfRule type="cellIs" priority="1" dxfId="0" operator="equal">
      <formula>4</formula>
    </cfRule>
    <cfRule type="cellIs" priority="2" dxfId="0" operator="equal">
      <formula>3</formula>
    </cfRule>
    <cfRule type="cellIs" priority="3" dxfId="1" operator="equal">
      <formula>2</formula>
    </cfRule>
    <cfRule type="cellIs" priority="4" dxfId="1" operator="equal">
      <formula>1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9"/>
  <sheetViews>
    <sheetView tabSelected="1" workbookViewId="0" topLeftCell="V31">
      <selection activeCell="A1" sqref="A1:XFD1048576"/>
    </sheetView>
  </sheetViews>
  <sheetFormatPr defaultColWidth="11.421875" defaultRowHeight="15"/>
  <cols>
    <col min="1" max="1" width="11.421875" style="5" hidden="1" customWidth="1"/>
    <col min="2" max="2" width="11.421875" style="5" customWidth="1"/>
    <col min="3" max="3" width="34.7109375" style="5" customWidth="1"/>
    <col min="4" max="4" width="11.421875" style="5" customWidth="1"/>
    <col min="5" max="6" width="11.421875" style="5" hidden="1" customWidth="1"/>
    <col min="7" max="7" width="11.421875" style="5" customWidth="1"/>
    <col min="8" max="8" width="11.421875" style="5" hidden="1" customWidth="1"/>
    <col min="9" max="9" width="34.7109375" style="5" customWidth="1"/>
    <col min="10" max="11" width="11.421875" style="5" customWidth="1"/>
    <col min="12" max="12" width="11.421875" style="5" hidden="1" customWidth="1"/>
    <col min="13" max="13" width="34.7109375" style="5" customWidth="1"/>
    <col min="14" max="15" width="11.421875" style="5" customWidth="1"/>
    <col min="16" max="16" width="11.421875" style="5" hidden="1" customWidth="1"/>
    <col min="17" max="17" width="34.7109375" style="5" customWidth="1"/>
    <col min="18" max="19" width="11.421875" style="5" customWidth="1"/>
    <col min="20" max="20" width="11.421875" style="5" hidden="1" customWidth="1"/>
    <col min="21" max="21" width="34.7109375" style="5" customWidth="1"/>
    <col min="22" max="23" width="11.421875" style="5" customWidth="1"/>
    <col min="24" max="24" width="11.421875" style="5" hidden="1" customWidth="1"/>
    <col min="25" max="25" width="34.7109375" style="5" customWidth="1"/>
    <col min="26" max="27" width="11.421875" style="5" customWidth="1"/>
    <col min="28" max="28" width="11.421875" style="5" hidden="1" customWidth="1"/>
    <col min="29" max="29" width="34.7109375" style="5" customWidth="1"/>
    <col min="30" max="31" width="11.421875" style="5" customWidth="1"/>
    <col min="32" max="32" width="11.421875" style="5" hidden="1" customWidth="1"/>
    <col min="33" max="33" width="34.7109375" style="5" customWidth="1"/>
    <col min="34" max="35" width="11.421875" style="5" customWidth="1"/>
    <col min="36" max="36" width="11.421875" style="5" hidden="1" customWidth="1"/>
    <col min="37" max="37" width="34.7109375" style="5" customWidth="1"/>
    <col min="38" max="39" width="11.421875" style="5" customWidth="1"/>
    <col min="40" max="40" width="11.421875" style="5" hidden="1" customWidth="1"/>
    <col min="41" max="41" width="34.7109375" style="5" customWidth="1"/>
    <col min="42" max="44" width="11.421875" style="5" customWidth="1"/>
    <col min="45" max="45" width="34.28125" style="5" customWidth="1"/>
    <col min="46" max="16384" width="11.421875" style="5" customWidth="1"/>
  </cols>
  <sheetData>
    <row r="1" spans="2:48" ht="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2:48" ht="1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2:48" ht="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2:48" ht="15">
      <c r="B4" s="6"/>
      <c r="C4" s="7" t="s">
        <v>0</v>
      </c>
      <c r="D4" s="8"/>
      <c r="E4" s="8"/>
      <c r="F4" s="8"/>
      <c r="G4" s="8"/>
      <c r="H4" s="9"/>
      <c r="I4" s="10" t="s">
        <v>1</v>
      </c>
      <c r="J4" s="9"/>
      <c r="K4" s="9"/>
      <c r="L4" s="9"/>
      <c r="M4" s="10" t="s">
        <v>65</v>
      </c>
      <c r="N4" s="9"/>
      <c r="O4" s="9"/>
      <c r="P4" s="9"/>
      <c r="Q4" s="10" t="s">
        <v>66</v>
      </c>
      <c r="R4" s="9"/>
      <c r="S4" s="9"/>
      <c r="T4" s="9"/>
      <c r="U4" s="10" t="s">
        <v>67</v>
      </c>
      <c r="V4" s="9"/>
      <c r="W4" s="9"/>
      <c r="X4" s="9"/>
      <c r="Y4" s="10" t="s">
        <v>68</v>
      </c>
      <c r="Z4" s="9"/>
      <c r="AA4" s="9"/>
      <c r="AB4" s="9"/>
      <c r="AC4" s="10" t="s">
        <v>69</v>
      </c>
      <c r="AD4" s="9"/>
      <c r="AE4" s="9"/>
      <c r="AF4" s="9"/>
      <c r="AG4" s="10" t="s">
        <v>70</v>
      </c>
      <c r="AH4" s="9"/>
      <c r="AI4" s="9"/>
      <c r="AJ4" s="9"/>
      <c r="AK4" s="10" t="s">
        <v>71</v>
      </c>
      <c r="AL4" s="9"/>
      <c r="AM4" s="9"/>
      <c r="AN4" s="9"/>
      <c r="AO4" s="10" t="s">
        <v>2</v>
      </c>
      <c r="AP4" s="9"/>
      <c r="AQ4" s="9"/>
      <c r="AR4" s="9"/>
      <c r="AS4" s="9"/>
      <c r="AT4" s="11"/>
      <c r="AU4" s="11"/>
      <c r="AV4" s="6"/>
    </row>
    <row r="5" spans="2:48" ht="15">
      <c r="B5" s="6"/>
      <c r="C5" s="6"/>
      <c r="D5" s="8"/>
      <c r="E5" s="8"/>
      <c r="F5" s="8"/>
      <c r="G5" s="8"/>
      <c r="H5" s="9"/>
      <c r="I5" s="11" t="s">
        <v>72</v>
      </c>
      <c r="J5" s="9"/>
      <c r="K5" s="9"/>
      <c r="L5" s="9"/>
      <c r="M5" s="11" t="s">
        <v>3</v>
      </c>
      <c r="N5" s="9"/>
      <c r="O5" s="9"/>
      <c r="P5" s="9"/>
      <c r="Q5" s="9"/>
      <c r="R5" s="9"/>
      <c r="S5" s="9"/>
      <c r="T5" s="9"/>
      <c r="U5" s="11" t="s">
        <v>73</v>
      </c>
      <c r="V5" s="9"/>
      <c r="W5" s="9"/>
      <c r="X5" s="9"/>
      <c r="Y5" s="9"/>
      <c r="Z5" s="9"/>
      <c r="AA5" s="9"/>
      <c r="AB5" s="9"/>
      <c r="AC5" s="11" t="s">
        <v>74</v>
      </c>
      <c r="AD5" s="9"/>
      <c r="AE5" s="9"/>
      <c r="AF5" s="9"/>
      <c r="AG5" s="9"/>
      <c r="AH5" s="9"/>
      <c r="AI5" s="9"/>
      <c r="AJ5" s="9"/>
      <c r="AK5" s="11" t="s">
        <v>75</v>
      </c>
      <c r="AL5" s="9"/>
      <c r="AM5" s="9"/>
      <c r="AN5" s="9"/>
      <c r="AO5" s="11" t="s">
        <v>75</v>
      </c>
      <c r="AP5" s="9"/>
      <c r="AQ5" s="9"/>
      <c r="AR5" s="9"/>
      <c r="AS5" s="9"/>
      <c r="AT5" s="11"/>
      <c r="AU5" s="11"/>
      <c r="AV5" s="6"/>
    </row>
    <row r="6" spans="2:48" ht="15">
      <c r="B6" s="6"/>
      <c r="C6" s="6"/>
      <c r="D6" s="6"/>
      <c r="E6" s="6"/>
      <c r="F6" s="6"/>
      <c r="G6" s="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 t="s">
        <v>62</v>
      </c>
      <c r="AP6" s="11"/>
      <c r="AQ6" s="11"/>
      <c r="AR6" s="11"/>
      <c r="AS6" s="11"/>
      <c r="AT6" s="11"/>
      <c r="AU6" s="11"/>
      <c r="AV6" s="6"/>
    </row>
    <row r="7" spans="2:48" ht="15">
      <c r="B7" s="6"/>
      <c r="C7" s="8">
        <f>'[1]Ablaufplan'!E$3</f>
        <v>42461</v>
      </c>
      <c r="D7" s="6"/>
      <c r="E7" s="6"/>
      <c r="F7" s="6"/>
      <c r="G7" s="6"/>
      <c r="H7" s="11"/>
      <c r="I7" s="9">
        <f>'[1]Ablaufplan'!E$4</f>
        <v>42503</v>
      </c>
      <c r="J7" s="11"/>
      <c r="K7" s="11"/>
      <c r="L7" s="11"/>
      <c r="M7" s="9">
        <f>'[1]Ablaufplan'!E$5</f>
        <v>42517</v>
      </c>
      <c r="N7" s="11"/>
      <c r="O7" s="11"/>
      <c r="P7" s="11"/>
      <c r="Q7" s="11"/>
      <c r="R7" s="11"/>
      <c r="S7" s="11"/>
      <c r="T7" s="11"/>
      <c r="U7" s="9">
        <f>'[1]Ablaufplan'!E$9</f>
        <v>42545</v>
      </c>
      <c r="V7" s="11"/>
      <c r="W7" s="11"/>
      <c r="X7" s="11"/>
      <c r="Y7" s="11"/>
      <c r="Z7" s="11"/>
      <c r="AA7" s="11"/>
      <c r="AB7" s="11"/>
      <c r="AC7" s="9">
        <f>'[1]Ablaufplan'!E$13</f>
        <v>42573</v>
      </c>
      <c r="AD7" s="11"/>
      <c r="AE7" s="11"/>
      <c r="AF7" s="11"/>
      <c r="AG7" s="11"/>
      <c r="AH7" s="11"/>
      <c r="AI7" s="11"/>
      <c r="AJ7" s="11"/>
      <c r="AK7" s="9">
        <f>'[1]Ablaufplan'!E$17</f>
        <v>42601</v>
      </c>
      <c r="AL7" s="11"/>
      <c r="AM7" s="11"/>
      <c r="AN7" s="11"/>
      <c r="AO7" s="9">
        <f>'[1]Ablaufplan'!E$19</f>
        <v>42615</v>
      </c>
      <c r="AP7" s="11"/>
      <c r="AQ7" s="11"/>
      <c r="AR7" s="11"/>
      <c r="AS7" s="11"/>
      <c r="AT7" s="11"/>
      <c r="AU7" s="11"/>
      <c r="AV7" s="6"/>
    </row>
    <row r="8" spans="2:48" ht="15">
      <c r="B8" s="6"/>
      <c r="C8" s="8">
        <f>'[1]Ablaufplan'!G$3</f>
        <v>42502</v>
      </c>
      <c r="D8" s="6"/>
      <c r="E8" s="6"/>
      <c r="F8" s="6"/>
      <c r="G8" s="6"/>
      <c r="H8" s="11"/>
      <c r="I8" s="9">
        <f>'[1]Ablaufplan'!G$4</f>
        <v>42516</v>
      </c>
      <c r="J8" s="11"/>
      <c r="K8" s="11"/>
      <c r="L8" s="11"/>
      <c r="M8" s="9">
        <f>'[1]Ablaufplan'!G$5</f>
        <v>42530</v>
      </c>
      <c r="N8" s="11"/>
      <c r="O8" s="11"/>
      <c r="P8" s="11"/>
      <c r="Q8" s="11"/>
      <c r="R8" s="11"/>
      <c r="S8" s="11"/>
      <c r="T8" s="11"/>
      <c r="U8" s="9">
        <f>'[1]Ablaufplan'!G$9</f>
        <v>42558</v>
      </c>
      <c r="V8" s="11"/>
      <c r="W8" s="11"/>
      <c r="X8" s="11"/>
      <c r="Y8" s="11"/>
      <c r="Z8" s="11"/>
      <c r="AA8" s="11"/>
      <c r="AB8" s="11"/>
      <c r="AC8" s="9">
        <f>'[1]Ablaufplan'!G$13</f>
        <v>42586</v>
      </c>
      <c r="AD8" s="11"/>
      <c r="AE8" s="11"/>
      <c r="AF8" s="11"/>
      <c r="AG8" s="11"/>
      <c r="AH8" s="11"/>
      <c r="AI8" s="11"/>
      <c r="AJ8" s="11"/>
      <c r="AK8" s="9">
        <f>'[1]Ablaufplan'!G$17</f>
        <v>42614</v>
      </c>
      <c r="AL8" s="11"/>
      <c r="AM8" s="11"/>
      <c r="AN8" s="11"/>
      <c r="AO8" s="9">
        <f>'[1]Ablaufplan'!G$19</f>
        <v>42628</v>
      </c>
      <c r="AP8" s="11"/>
      <c r="AQ8" s="11"/>
      <c r="AR8" s="11"/>
      <c r="AS8" s="11"/>
      <c r="AT8" s="11"/>
      <c r="AU8" s="11"/>
      <c r="AV8" s="6"/>
    </row>
    <row r="9" spans="1:48" ht="15">
      <c r="A9" s="5" t="s">
        <v>6</v>
      </c>
      <c r="B9" s="6"/>
      <c r="C9" s="6" t="s">
        <v>4</v>
      </c>
      <c r="D9" s="6"/>
      <c r="E9" s="6"/>
      <c r="F9" s="6"/>
      <c r="G9" s="6"/>
      <c r="H9" s="11"/>
      <c r="I9" s="11" t="s">
        <v>5</v>
      </c>
      <c r="J9" s="11"/>
      <c r="K9" s="11"/>
      <c r="L9" s="11"/>
      <c r="M9" s="11" t="s">
        <v>5</v>
      </c>
      <c r="N9" s="11"/>
      <c r="O9" s="11"/>
      <c r="P9" s="11"/>
      <c r="Q9" s="11"/>
      <c r="R9" s="11"/>
      <c r="S9" s="11"/>
      <c r="T9" s="11"/>
      <c r="U9" s="11" t="s">
        <v>5</v>
      </c>
      <c r="V9" s="11"/>
      <c r="W9" s="11"/>
      <c r="X9" s="11"/>
      <c r="Y9" s="11"/>
      <c r="Z9" s="11"/>
      <c r="AA9" s="11"/>
      <c r="AB9" s="11"/>
      <c r="AC9" s="11" t="s">
        <v>5</v>
      </c>
      <c r="AD9" s="11"/>
      <c r="AE9" s="11"/>
      <c r="AF9" s="11"/>
      <c r="AG9" s="11"/>
      <c r="AH9" s="11"/>
      <c r="AI9" s="11"/>
      <c r="AJ9" s="11"/>
      <c r="AK9" s="11" t="s">
        <v>5</v>
      </c>
      <c r="AL9" s="11"/>
      <c r="AM9" s="11"/>
      <c r="AN9" s="11"/>
      <c r="AO9" s="11" t="s">
        <v>5</v>
      </c>
      <c r="AP9" s="11"/>
      <c r="AQ9" s="11"/>
      <c r="AR9" s="11"/>
      <c r="AS9" s="11"/>
      <c r="AT9" s="11"/>
      <c r="AU9" s="11"/>
      <c r="AV9" s="6"/>
    </row>
    <row r="10" spans="2:48" ht="15">
      <c r="B10" s="6"/>
      <c r="C10" s="6"/>
      <c r="D10" s="6"/>
      <c r="E10" s="6"/>
      <c r="F10" s="6"/>
      <c r="G10" s="6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6"/>
    </row>
    <row r="11" spans="2:48" ht="15">
      <c r="B11" s="6" t="s">
        <v>7</v>
      </c>
      <c r="C11" s="6" t="s">
        <v>8</v>
      </c>
      <c r="D11" s="6" t="s">
        <v>9</v>
      </c>
      <c r="E11" s="6"/>
      <c r="F11" s="6"/>
      <c r="G11" s="6"/>
      <c r="H11" s="11"/>
      <c r="I11" s="11" t="s">
        <v>8</v>
      </c>
      <c r="J11" s="11" t="s">
        <v>10</v>
      </c>
      <c r="K11" s="11"/>
      <c r="L11" s="12"/>
      <c r="M11" s="12" t="s">
        <v>8</v>
      </c>
      <c r="N11" s="12" t="s">
        <v>10</v>
      </c>
      <c r="O11" s="12"/>
      <c r="P11" s="12"/>
      <c r="Q11" s="13" t="s">
        <v>66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1"/>
      <c r="AN11" s="11"/>
      <c r="AO11" s="11"/>
      <c r="AP11" s="11"/>
      <c r="AQ11" s="11"/>
      <c r="AR11" s="11"/>
      <c r="AS11" s="11"/>
      <c r="AT11" s="11"/>
      <c r="AU11" s="11"/>
      <c r="AV11" s="6"/>
    </row>
    <row r="12" spans="1:48" ht="15">
      <c r="A12" s="5">
        <v>1</v>
      </c>
      <c r="B12" s="6" t="s">
        <v>11</v>
      </c>
      <c r="C12" s="14" t="str">
        <f>IF('[1]Vorrunde'!D4="","",'[1]Vorrunde'!D4)</f>
        <v>Andreas Wolfsohn</v>
      </c>
      <c r="D12" s="14">
        <f>IF('[1]Vorrunde'!I4="","",'[1]Vorrunde'!I4)</f>
        <v>3</v>
      </c>
      <c r="E12" s="5">
        <f>'[1]Vorrunde'!Q4</f>
        <v>0</v>
      </c>
      <c r="F12" s="5">
        <f>IF(E12&gt;0,3,IF(AND(D12=1,E12=0),1,IF(AND(D12=2,E12=0),1,2)))</f>
        <v>2</v>
      </c>
      <c r="G12" s="6"/>
      <c r="H12" s="11">
        <v>1</v>
      </c>
      <c r="I12" s="14" t="str">
        <f>IF('[1]Ablaufplan'!$H$4="inaktiv","",VLOOKUP(H12,'[1]Vorrunde'!$AC$4:$AD$23,2,FALSE))</f>
        <v>Oliver Fröhlich</v>
      </c>
      <c r="J12" s="14">
        <v>0</v>
      </c>
      <c r="K12" s="11"/>
      <c r="L12" s="12">
        <v>1</v>
      </c>
      <c r="M12" s="14" t="str">
        <f>IF('[1]Ablaufplan'!$H$5="inaktiv","",VLOOKUP(L12,'[1]Runde 1'!J$6:K$15,2,FALSE))</f>
        <v>Martin Dörken</v>
      </c>
      <c r="N12" s="14">
        <v>2</v>
      </c>
      <c r="O12" s="12"/>
      <c r="P12" s="12"/>
      <c r="Q12" s="12" t="s">
        <v>57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1"/>
      <c r="AN12" s="11"/>
      <c r="AO12" s="11"/>
      <c r="AP12" s="11"/>
      <c r="AQ12" s="11"/>
      <c r="AR12" s="11"/>
      <c r="AS12" s="11"/>
      <c r="AT12" s="11"/>
      <c r="AU12" s="11"/>
      <c r="AV12" s="6"/>
    </row>
    <row r="13" spans="1:48" ht="15">
      <c r="A13" s="5">
        <f>A12+1</f>
        <v>2</v>
      </c>
      <c r="B13" s="6" t="str">
        <f>B12</f>
        <v>A</v>
      </c>
      <c r="C13" s="14" t="str">
        <f>IF('[1]Vorrunde'!D5="","",'[1]Vorrunde'!D5)</f>
        <v>George Braun</v>
      </c>
      <c r="D13" s="14">
        <f>IF('[1]Vorrunde'!I5="","",'[1]Vorrunde'!I5)</f>
        <v>2</v>
      </c>
      <c r="E13" s="5">
        <f>E12</f>
        <v>0</v>
      </c>
      <c r="F13" s="5">
        <f>IF(E13&gt;0,3,IF(AND(D13=1,E13=0),1,IF(AND(D13=2,E13=0),1,2)))</f>
        <v>1</v>
      </c>
      <c r="G13" s="6"/>
      <c r="H13" s="11">
        <v>2</v>
      </c>
      <c r="I13" s="14" t="str">
        <f>IF('[1]Ablaufplan'!$H$4="inaktiv","",VLOOKUP(H13,'[1]Vorrunde'!$AC$4:$AD$23,2,FALSE))</f>
        <v>Jakob</v>
      </c>
      <c r="J13" s="14">
        <v>1</v>
      </c>
      <c r="K13" s="11"/>
      <c r="L13" s="12">
        <v>2</v>
      </c>
      <c r="M13" s="14" t="str">
        <f>IF('[1]Ablaufplan'!$H$5="inaktiv","",VLOOKUP(L13,'[1]Runde 1'!J$6:K$15,2,FALSE))</f>
        <v>Victor Braun</v>
      </c>
      <c r="N13" s="14">
        <v>6</v>
      </c>
      <c r="O13" s="12"/>
      <c r="P13" s="12"/>
      <c r="Q13" s="12" t="s">
        <v>76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1"/>
      <c r="AN13" s="11"/>
      <c r="AO13" s="11"/>
      <c r="AP13" s="11"/>
      <c r="AQ13" s="11"/>
      <c r="AR13" s="11"/>
      <c r="AS13" s="11"/>
      <c r="AT13" s="11"/>
      <c r="AU13" s="11"/>
      <c r="AV13" s="6"/>
    </row>
    <row r="14" spans="1:48" ht="15">
      <c r="A14" s="5">
        <f>A13+1</f>
        <v>3</v>
      </c>
      <c r="B14" s="6" t="str">
        <f>B13</f>
        <v>A</v>
      </c>
      <c r="C14" s="14" t="str">
        <f>IF('[1]Vorrunde'!D6="","",'[1]Vorrunde'!D6)</f>
        <v>Kay Büttner</v>
      </c>
      <c r="D14" s="14">
        <f>IF('[1]Vorrunde'!I6="","",'[1]Vorrunde'!I6)</f>
        <v>4</v>
      </c>
      <c r="E14" s="5">
        <f>E13</f>
        <v>0</v>
      </c>
      <c r="F14" s="5">
        <f>IF(E14&gt;0,3,IF(AND(D14=1,E14=0),1,IF(AND(D14=2,E14=0),1,2)))</f>
        <v>2</v>
      </c>
      <c r="G14" s="6"/>
      <c r="H14" s="11"/>
      <c r="I14" s="11"/>
      <c r="J14" s="11"/>
      <c r="K14" s="11"/>
      <c r="L14" s="12"/>
      <c r="M14" s="12"/>
      <c r="N14" s="12"/>
      <c r="O14" s="12"/>
      <c r="P14" s="12"/>
      <c r="Q14" s="15">
        <f>'[1]Ablaufplan'!E$7</f>
        <v>42531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1"/>
      <c r="AN14" s="11"/>
      <c r="AO14" s="11"/>
      <c r="AP14" s="11"/>
      <c r="AQ14" s="11"/>
      <c r="AR14" s="11"/>
      <c r="AS14" s="11"/>
      <c r="AT14" s="11"/>
      <c r="AU14" s="11"/>
      <c r="AV14" s="6"/>
    </row>
    <row r="15" spans="1:48" ht="15">
      <c r="A15" s="5">
        <f>A14+1</f>
        <v>4</v>
      </c>
      <c r="B15" s="6" t="str">
        <f>B14</f>
        <v>A</v>
      </c>
      <c r="C15" s="14" t="str">
        <f>IF('[1]Vorrunde'!D7="","",'[1]Vorrunde'!D7)</f>
        <v>Ronny Linnicke</v>
      </c>
      <c r="D15" s="14">
        <f>IF('[1]Vorrunde'!I7="","",'[1]Vorrunde'!I7)</f>
        <v>1</v>
      </c>
      <c r="E15" s="5">
        <f>E14</f>
        <v>0</v>
      </c>
      <c r="F15" s="5">
        <f>IF(E15&gt;0,3,IF(AND(D15=1,E15=0),1,IF(AND(D15=2,E15=0),1,2)))</f>
        <v>1</v>
      </c>
      <c r="G15" s="6"/>
      <c r="H15" s="11">
        <v>3</v>
      </c>
      <c r="I15" s="14" t="str">
        <f>IF('[1]Ablaufplan'!$H$4="inaktiv","",VLOOKUP(H15,'[1]Vorrunde'!$AC$4:$AD$23,2,FALSE))</f>
        <v>Ronny Linnicke</v>
      </c>
      <c r="J15" s="14">
        <v>7</v>
      </c>
      <c r="K15" s="11"/>
      <c r="L15" s="12">
        <v>3</v>
      </c>
      <c r="M15" s="14" t="str">
        <f>IF('[1]Ablaufplan'!$H$5="inaktiv","",VLOOKUP(L15,'[1]Runde 1'!J$6:K$15,2,FALSE))</f>
        <v>Michael Böhm</v>
      </c>
      <c r="N15" s="14">
        <v>3</v>
      </c>
      <c r="O15" s="12"/>
      <c r="P15" s="12"/>
      <c r="Q15" s="15">
        <f>'[1]Ablaufplan'!G$7</f>
        <v>42544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1"/>
      <c r="AN15" s="11"/>
      <c r="AO15" s="11"/>
      <c r="AP15" s="11"/>
      <c r="AQ15" s="11"/>
      <c r="AR15" s="11"/>
      <c r="AS15" s="11"/>
      <c r="AT15" s="11"/>
      <c r="AU15" s="11"/>
      <c r="AV15" s="6"/>
    </row>
    <row r="16" spans="2:48" ht="15">
      <c r="B16" s="6"/>
      <c r="C16" s="6"/>
      <c r="D16" s="6"/>
      <c r="E16" s="6"/>
      <c r="F16" s="6"/>
      <c r="G16" s="6"/>
      <c r="H16" s="11">
        <v>4</v>
      </c>
      <c r="I16" s="14" t="str">
        <f>IF('[1]Ablaufplan'!$H$4="inaktiv","",VLOOKUP(H16,'[1]Vorrunde'!$AC$4:$AD$23,2,FALSE))</f>
        <v>Christopher Gebur</v>
      </c>
      <c r="J16" s="14">
        <v>5</v>
      </c>
      <c r="K16" s="11"/>
      <c r="L16" s="12">
        <v>4</v>
      </c>
      <c r="M16" s="14" t="str">
        <f>IF('[1]Ablaufplan'!$H$5="inaktiv","",VLOOKUP(L16,'[1]Runde 1'!J$6:K$15,2,FALSE))</f>
        <v>George Braun</v>
      </c>
      <c r="N16" s="14">
        <v>5</v>
      </c>
      <c r="O16" s="12"/>
      <c r="P16" s="12"/>
      <c r="Q16" s="12" t="s">
        <v>5</v>
      </c>
      <c r="R16" s="12"/>
      <c r="S16" s="12"/>
      <c r="T16" s="12"/>
      <c r="U16" s="12" t="s">
        <v>8</v>
      </c>
      <c r="V16" s="12" t="s">
        <v>10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1"/>
      <c r="AN16" s="11"/>
      <c r="AO16" s="11"/>
      <c r="AP16" s="11"/>
      <c r="AQ16" s="11"/>
      <c r="AR16" s="11"/>
      <c r="AS16" s="11"/>
      <c r="AT16" s="11"/>
      <c r="AU16" s="11"/>
      <c r="AV16" s="6"/>
    </row>
    <row r="17" spans="2:48" ht="15">
      <c r="B17" s="6"/>
      <c r="C17" s="6"/>
      <c r="D17" s="6"/>
      <c r="E17" s="6"/>
      <c r="F17" s="6"/>
      <c r="G17" s="6"/>
      <c r="H17" s="11"/>
      <c r="I17" s="11"/>
      <c r="J17" s="11"/>
      <c r="K17" s="11"/>
      <c r="L17" s="12"/>
      <c r="M17" s="12"/>
      <c r="N17" s="12"/>
      <c r="O17" s="12"/>
      <c r="P17" s="12"/>
      <c r="Q17" s="12"/>
      <c r="R17" s="12"/>
      <c r="S17" s="12"/>
      <c r="T17" s="12">
        <v>1</v>
      </c>
      <c r="U17" s="14" t="str">
        <f>IF('[1]Ablaufplan'!$H$9="inaktiv","",VLOOKUP(T17,'[1]Runde 3'!J$6:K$10,2,FALSE))</f>
        <v>George Braun</v>
      </c>
      <c r="V17" s="14">
        <v>2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1"/>
      <c r="AN17" s="11"/>
      <c r="AO17" s="11"/>
      <c r="AP17" s="11"/>
      <c r="AQ17" s="11"/>
      <c r="AR17" s="11"/>
      <c r="AS17" s="11"/>
      <c r="AT17" s="11"/>
      <c r="AU17" s="11"/>
      <c r="AV17" s="6"/>
    </row>
    <row r="18" spans="1:48" ht="15">
      <c r="A18" s="5">
        <f>A15+1</f>
        <v>5</v>
      </c>
      <c r="B18" s="6"/>
      <c r="C18" s="6"/>
      <c r="D18" s="6"/>
      <c r="E18" s="5">
        <f>'[1]Vorrunde'!Q11</f>
        <v>0</v>
      </c>
      <c r="F18" s="5">
        <f>IF(E18&gt;0,3,IF(AND(D19=1,E18=0),1,IF(AND(D19=2,E18=0),1,2)))</f>
        <v>1</v>
      </c>
      <c r="G18" s="6"/>
      <c r="H18" s="11">
        <v>5</v>
      </c>
      <c r="I18" s="14" t="str">
        <f>IF('[1]Ablaufplan'!$H$4="inaktiv","",VLOOKUP(H18,'[1]Vorrunde'!$AC$4:$AD$23,2,FALSE))</f>
        <v>Felix Unterberg</v>
      </c>
      <c r="J18" s="14">
        <v>2</v>
      </c>
      <c r="K18" s="11"/>
      <c r="L18" s="12">
        <v>5</v>
      </c>
      <c r="M18" s="14" t="str">
        <f>IF('[1]Ablaufplan'!$H$5="inaktiv","",VLOOKUP(L18,'[1]Runde 1'!J$6:K$15,2,FALSE))</f>
        <v>Daniel Blank</v>
      </c>
      <c r="N18" s="14">
        <v>4</v>
      </c>
      <c r="O18" s="12"/>
      <c r="P18" s="12"/>
      <c r="Q18" s="12"/>
      <c r="R18" s="12"/>
      <c r="S18" s="12"/>
      <c r="T18" s="12">
        <v>2</v>
      </c>
      <c r="U18" s="14" t="str">
        <f>IF('[1]Ablaufplan'!$H$9="inaktiv","",VLOOKUP(T18,'[1]Runde 3'!J$6:K$10,2,FALSE))</f>
        <v>Ronny Linnicke</v>
      </c>
      <c r="V18" s="14">
        <v>6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1"/>
      <c r="AN18" s="11"/>
      <c r="AO18" s="11"/>
      <c r="AP18" s="11"/>
      <c r="AQ18" s="11"/>
      <c r="AR18" s="11"/>
      <c r="AS18" s="11"/>
      <c r="AT18" s="11"/>
      <c r="AU18" s="11"/>
      <c r="AV18" s="6"/>
    </row>
    <row r="19" spans="1:48" ht="15">
      <c r="A19" s="5">
        <f>A18+1</f>
        <v>6</v>
      </c>
      <c r="B19" s="6" t="s">
        <v>16</v>
      </c>
      <c r="C19" s="14" t="str">
        <f>IF('[1]Vorrunde'!D11="","",'[1]Vorrunde'!D11)</f>
        <v>Antonia Faber</v>
      </c>
      <c r="D19" s="14">
        <f>IF('[1]Vorrunde'!I11="","",'[1]Vorrunde'!I11)</f>
        <v>2</v>
      </c>
      <c r="E19" s="5">
        <f>E18</f>
        <v>0</v>
      </c>
      <c r="F19" s="5">
        <f>IF(E19&gt;0,3,IF(AND(D20=1,E19=0),1,IF(AND(D20=2,E19=0),1,2)))</f>
        <v>2</v>
      </c>
      <c r="G19" s="6"/>
      <c r="H19" s="11">
        <v>6</v>
      </c>
      <c r="I19" s="14" t="str">
        <f>IF('[1]Ablaufplan'!$H$4="inaktiv","",VLOOKUP(H19,'[1]Vorrunde'!$AC$4:$AD$23,2,FALSE))</f>
        <v>Victor Braun</v>
      </c>
      <c r="J19" s="14">
        <v>8</v>
      </c>
      <c r="K19" s="11"/>
      <c r="L19" s="12">
        <v>6</v>
      </c>
      <c r="M19" s="14" t="str">
        <f>IF('[1]Ablaufplan'!$H$5="inaktiv","",VLOOKUP(L19,'[1]Runde 1'!J$6:K$15,2,FALSE))</f>
        <v>Ronny Linnicke</v>
      </c>
      <c r="N19" s="14">
        <v>5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 t="s">
        <v>8</v>
      </c>
      <c r="AD19" s="12" t="s">
        <v>10</v>
      </c>
      <c r="AE19" s="12"/>
      <c r="AF19" s="12"/>
      <c r="AG19" s="12"/>
      <c r="AH19" s="12"/>
      <c r="AI19" s="12"/>
      <c r="AJ19" s="12"/>
      <c r="AK19" s="12"/>
      <c r="AL19" s="12"/>
      <c r="AM19" s="11"/>
      <c r="AN19" s="11"/>
      <c r="AO19" s="11"/>
      <c r="AP19" s="11"/>
      <c r="AQ19" s="11"/>
      <c r="AR19" s="11"/>
      <c r="AS19" s="11"/>
      <c r="AT19" s="11"/>
      <c r="AU19" s="11"/>
      <c r="AV19" s="6"/>
    </row>
    <row r="20" spans="1:48" ht="15">
      <c r="A20" s="5">
        <f>A19+1</f>
        <v>7</v>
      </c>
      <c r="B20" s="6" t="str">
        <f>B19</f>
        <v>B</v>
      </c>
      <c r="C20" s="14" t="str">
        <f>IF('[1]Vorrunde'!D12="","",'[1]Vorrunde'!D12)</f>
        <v>Ronny Möller</v>
      </c>
      <c r="D20" s="14">
        <f>IF('[1]Vorrunde'!I12="","",'[1]Vorrunde'!I12)</f>
        <v>3</v>
      </c>
      <c r="E20" s="5">
        <f>E19</f>
        <v>0</v>
      </c>
      <c r="F20" s="5">
        <f>IF(E20&gt;0,3,IF(AND(D21=1,E20=0),1,IF(AND(D21=2,E20=0),1,2)))</f>
        <v>2</v>
      </c>
      <c r="G20" s="6"/>
      <c r="H20" s="11"/>
      <c r="I20" s="11"/>
      <c r="J20" s="11"/>
      <c r="K20" s="11"/>
      <c r="L20" s="12"/>
      <c r="M20" s="12"/>
      <c r="N20" s="12"/>
      <c r="O20" s="12"/>
      <c r="P20" s="12"/>
      <c r="Q20" s="12"/>
      <c r="R20" s="12"/>
      <c r="S20" s="12"/>
      <c r="T20" s="12">
        <v>3</v>
      </c>
      <c r="U20" s="14" t="str">
        <f>IF('[1]Ablaufplan'!$H$9="inaktiv","",VLOOKUP(T20,'[1]Runde 3'!J$6:K$10,2,FALSE))</f>
        <v>Jakob</v>
      </c>
      <c r="V20" s="14">
        <v>1</v>
      </c>
      <c r="W20" s="12" t="s">
        <v>120</v>
      </c>
      <c r="X20" s="12"/>
      <c r="Y20" s="12"/>
      <c r="Z20" s="12"/>
      <c r="AA20" s="12"/>
      <c r="AB20" s="12">
        <v>1</v>
      </c>
      <c r="AC20" s="14" t="str">
        <f>IF('[1]Ablaufplan'!$H$13="inaktiv","",VLOOKUP(AB20,'[1]Runde 4'!I$7:J$9,2,FALSE))</f>
        <v>Jakob</v>
      </c>
      <c r="AD20" s="14"/>
      <c r="AE20" s="12"/>
      <c r="AF20" s="12"/>
      <c r="AG20" s="12"/>
      <c r="AH20" s="12"/>
      <c r="AI20" s="12"/>
      <c r="AJ20" s="12"/>
      <c r="AK20" s="12"/>
      <c r="AL20" s="12"/>
      <c r="AM20" s="11"/>
      <c r="AN20" s="11"/>
      <c r="AO20" s="11"/>
      <c r="AP20" s="11"/>
      <c r="AQ20" s="11"/>
      <c r="AR20" s="11"/>
      <c r="AS20" s="11"/>
      <c r="AT20" s="11"/>
      <c r="AU20" s="11"/>
      <c r="AV20" s="6"/>
    </row>
    <row r="21" spans="1:48" ht="15">
      <c r="A21" s="5">
        <f>A20+1</f>
        <v>8</v>
      </c>
      <c r="B21" s="6" t="str">
        <f>B20</f>
        <v>B</v>
      </c>
      <c r="C21" s="14" t="str">
        <f>IF('[1]Vorrunde'!D13="","",'[1]Vorrunde'!D13)</f>
        <v>Margrit Dittmann</v>
      </c>
      <c r="D21" s="14">
        <f>IF('[1]Vorrunde'!I13="","",'[1]Vorrunde'!I13)</f>
        <v>4</v>
      </c>
      <c r="E21" s="5">
        <f>E20</f>
        <v>0</v>
      </c>
      <c r="F21" s="5">
        <f>IF(E21&gt;0,3,IF(AND(D22=1,E21=0),1,IF(AND(D22=2,E21=0),1,2)))</f>
        <v>1</v>
      </c>
      <c r="G21" s="6"/>
      <c r="H21" s="11">
        <v>7</v>
      </c>
      <c r="I21" s="14" t="str">
        <f>IF('[1]Ablaufplan'!$H$4="inaktiv","",VLOOKUP(H21,'[1]Vorrunde'!$AC$4:$AD$23,2,FALSE))</f>
        <v>Philipp "Flash" Stadler</v>
      </c>
      <c r="J21" s="14">
        <v>0</v>
      </c>
      <c r="K21" s="11"/>
      <c r="L21" s="12">
        <v>7</v>
      </c>
      <c r="M21" s="14" t="str">
        <f>IF('[1]Ablaufplan'!$H$5="inaktiv","",VLOOKUP(L21,'[1]Runde 1'!J$6:K$15,2,FALSE))</f>
        <v>Oliver Möllemann</v>
      </c>
      <c r="N21" s="14">
        <v>6</v>
      </c>
      <c r="O21" s="12"/>
      <c r="P21" s="12"/>
      <c r="Q21" s="12"/>
      <c r="R21" s="12"/>
      <c r="S21" s="12"/>
      <c r="T21" s="12">
        <v>4</v>
      </c>
      <c r="U21" s="14" t="str">
        <f>IF('[1]Ablaufplan'!$H$9="inaktiv","",VLOOKUP(T21,'[1]Runde 3'!J$6:K$10,2,FALSE))</f>
        <v>Oliver Möllemann</v>
      </c>
      <c r="V21" s="14">
        <v>0</v>
      </c>
      <c r="W21" s="12"/>
      <c r="X21" s="12"/>
      <c r="Y21" s="12"/>
      <c r="Z21" s="12"/>
      <c r="AA21" s="12"/>
      <c r="AB21" s="12">
        <v>2</v>
      </c>
      <c r="AC21" s="14" t="str">
        <f>IF('[1]Ablaufplan'!$H$13="inaktiv","",VLOOKUP(AB21,'[1]Runde 4'!I$7:J$9,2,FALSE))</f>
        <v>Victor Braun</v>
      </c>
      <c r="AD21" s="14"/>
      <c r="AE21" s="12"/>
      <c r="AF21" s="12"/>
      <c r="AG21" s="12"/>
      <c r="AH21" s="12"/>
      <c r="AI21" s="12"/>
      <c r="AJ21" s="12"/>
      <c r="AK21" s="12"/>
      <c r="AL21" s="12"/>
      <c r="AM21" s="11"/>
      <c r="AN21" s="11"/>
      <c r="AO21" s="11"/>
      <c r="AP21" s="11"/>
      <c r="AQ21" s="11"/>
      <c r="AR21" s="11"/>
      <c r="AS21" s="11"/>
      <c r="AT21" s="11"/>
      <c r="AU21" s="11"/>
      <c r="AV21" s="6"/>
    </row>
    <row r="22" spans="2:48" ht="15">
      <c r="B22" s="6" t="str">
        <f>B21</f>
        <v>B</v>
      </c>
      <c r="C22" s="14" t="str">
        <f>IF('[1]Vorrunde'!D14="","",'[1]Vorrunde'!D14)</f>
        <v>Michael Böhm</v>
      </c>
      <c r="D22" s="14">
        <f>IF('[1]Vorrunde'!I14="","",'[1]Vorrunde'!I14)</f>
        <v>1</v>
      </c>
      <c r="E22" s="6"/>
      <c r="F22" s="6"/>
      <c r="G22" s="6"/>
      <c r="H22" s="11">
        <v>8</v>
      </c>
      <c r="I22" s="14" t="str">
        <f>IF('[1]Ablaufplan'!$H$4="inaktiv","",VLOOKUP(H22,'[1]Vorrunde'!$AC$4:$AD$23,2,FALSE))</f>
        <v>Michael Böhm</v>
      </c>
      <c r="J22" s="14">
        <v>2</v>
      </c>
      <c r="K22" s="11"/>
      <c r="L22" s="12">
        <v>8</v>
      </c>
      <c r="M22" s="14" t="str">
        <f>IF('[1]Ablaufplan'!$H$5="inaktiv","",VLOOKUP(L22,'[1]Runde 1'!J$6:K$15,2,FALSE))</f>
        <v>Torsten Baus</v>
      </c>
      <c r="N22" s="14">
        <v>1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 t="s">
        <v>8</v>
      </c>
      <c r="AL22" s="12" t="s">
        <v>10</v>
      </c>
      <c r="AM22" s="11"/>
      <c r="AN22" s="11"/>
      <c r="AO22" s="11"/>
      <c r="AP22" s="11"/>
      <c r="AQ22" s="11"/>
      <c r="AR22" s="11"/>
      <c r="AS22" s="11"/>
      <c r="AT22" s="11"/>
      <c r="AU22" s="11"/>
      <c r="AV22" s="6"/>
    </row>
    <row r="23" spans="2:48" ht="15">
      <c r="B23" s="6"/>
      <c r="C23" s="6"/>
      <c r="D23" s="6"/>
      <c r="E23" s="6"/>
      <c r="F23" s="6"/>
      <c r="G23" s="6"/>
      <c r="H23" s="11"/>
      <c r="I23" s="11"/>
      <c r="J23" s="11"/>
      <c r="K23" s="11"/>
      <c r="L23" s="12"/>
      <c r="M23" s="12"/>
      <c r="N23" s="12"/>
      <c r="O23" s="12"/>
      <c r="P23" s="12"/>
      <c r="Q23" s="15"/>
      <c r="R23" s="12"/>
      <c r="S23" s="12"/>
      <c r="T23" s="12">
        <v>5</v>
      </c>
      <c r="U23" s="14" t="str">
        <f>IF('[1]Ablaufplan'!$H$9="inaktiv","",VLOOKUP(T23,'[1]Runde 3'!J$6:K$10,2,FALSE))</f>
        <v>Victor Braun</v>
      </c>
      <c r="V23" s="14">
        <v>1</v>
      </c>
      <c r="W23" s="12"/>
      <c r="X23" s="12"/>
      <c r="Y23" s="12"/>
      <c r="Z23" s="12"/>
      <c r="AA23" s="12"/>
      <c r="AB23" s="12">
        <v>3</v>
      </c>
      <c r="AC23" s="14" t="str">
        <f>IF('[1]Ablaufplan'!$H$13="inaktiv","",VLOOKUP(AB23,'[1]Runde 4'!I$7:J$9,2,FALSE))</f>
        <v>Ronny Linnicke</v>
      </c>
      <c r="AD23" s="14">
        <v>1</v>
      </c>
      <c r="AE23" s="12"/>
      <c r="AF23" s="12"/>
      <c r="AG23" s="12"/>
      <c r="AH23" s="12"/>
      <c r="AI23" s="12"/>
      <c r="AJ23" s="12">
        <v>1</v>
      </c>
      <c r="AK23" s="14" t="str">
        <f>IF('[1]Ablaufplan'!$H$17="inaktiv","",VLOOKUP(AJ23,'[1]Runde 5'!I$7:J$9,2,FALSE))</f>
        <v/>
      </c>
      <c r="AL23" s="14"/>
      <c r="AM23" s="11"/>
      <c r="AN23" s="11"/>
      <c r="AO23" s="11"/>
      <c r="AP23" s="11"/>
      <c r="AQ23" s="11"/>
      <c r="AR23" s="11"/>
      <c r="AS23" s="11"/>
      <c r="AT23" s="11"/>
      <c r="AU23" s="11"/>
      <c r="AV23" s="6"/>
    </row>
    <row r="24" spans="1:48" ht="15">
      <c r="A24" s="5">
        <f>A21+1</f>
        <v>9</v>
      </c>
      <c r="B24" s="6"/>
      <c r="C24" s="6"/>
      <c r="D24" s="6"/>
      <c r="E24" s="5">
        <f>'[1]Vorrunde'!Q18</f>
        <v>0</v>
      </c>
      <c r="F24" s="5">
        <f>IF(E24&gt;0,3,IF(AND(D26=1,E24=0),1,IF(AND(D26=2,E24=0),1,2)))</f>
        <v>1</v>
      </c>
      <c r="G24" s="6"/>
      <c r="H24" s="11">
        <v>9</v>
      </c>
      <c r="I24" s="14" t="str">
        <f>IF('[1]Ablaufplan'!$H$4="inaktiv","",VLOOKUP(H24,'[1]Vorrunde'!$AC$4:$AD$23,2,FALSE))</f>
        <v>Oliver Möllemann</v>
      </c>
      <c r="J24" s="14">
        <v>1</v>
      </c>
      <c r="K24" s="11"/>
      <c r="L24" s="12">
        <v>9</v>
      </c>
      <c r="M24" s="14" t="str">
        <f>IF('[1]Ablaufplan'!$H$5="inaktiv","",VLOOKUP(L24,'[1]Runde 1'!J$6:K$15,2,FALSE))</f>
        <v>Jakob</v>
      </c>
      <c r="N24" s="14">
        <v>1</v>
      </c>
      <c r="O24" s="12"/>
      <c r="P24" s="12"/>
      <c r="Q24" s="15"/>
      <c r="R24" s="12"/>
      <c r="S24" s="12"/>
      <c r="T24" s="12">
        <v>6</v>
      </c>
      <c r="U24" s="14" t="e">
        <f>IF('[1]Ablaufplan'!$H$9="inaktiv","",VLOOKUP(T24,'[1]Runde 3'!J$6:K$10,2,FALSE))</f>
        <v>#N/A</v>
      </c>
      <c r="V24" s="14">
        <v>0</v>
      </c>
      <c r="W24" s="12"/>
      <c r="X24" s="12"/>
      <c r="Y24" s="12"/>
      <c r="Z24" s="12"/>
      <c r="AA24" s="12"/>
      <c r="AB24" s="12">
        <v>4</v>
      </c>
      <c r="AC24" s="14" t="e">
        <f>IF('[1]Ablaufplan'!$H$13="inaktiv","",VLOOKUP(AB24,'[1]Runde 4'!I$7:J$9,2,FALSE))</f>
        <v>#N/A</v>
      </c>
      <c r="AD24" s="14">
        <v>0</v>
      </c>
      <c r="AE24" s="12"/>
      <c r="AF24" s="12"/>
      <c r="AG24" s="12"/>
      <c r="AH24" s="12"/>
      <c r="AI24" s="12"/>
      <c r="AJ24" s="12">
        <v>2</v>
      </c>
      <c r="AK24" s="14" t="str">
        <f>IF('[1]Ablaufplan'!$H$17="inaktiv","",VLOOKUP(AJ24,'[1]Runde 5'!I$7:J$9,2,FALSE))</f>
        <v/>
      </c>
      <c r="AL24" s="14"/>
      <c r="AM24" s="16"/>
      <c r="AN24" s="17"/>
      <c r="AO24" s="17" t="s">
        <v>8</v>
      </c>
      <c r="AP24" s="17" t="s">
        <v>10</v>
      </c>
      <c r="AQ24" s="17"/>
      <c r="AR24" s="18"/>
      <c r="AS24" s="19" t="s">
        <v>33</v>
      </c>
      <c r="AT24" s="18"/>
      <c r="AU24" s="18"/>
      <c r="AV24" s="6"/>
    </row>
    <row r="25" spans="1:48" ht="15">
      <c r="A25" s="5">
        <f>A24+1</f>
        <v>10</v>
      </c>
      <c r="B25" s="6"/>
      <c r="C25" s="6"/>
      <c r="D25" s="6"/>
      <c r="E25" s="5">
        <f>E24</f>
        <v>0</v>
      </c>
      <c r="F25" s="5">
        <f>IF(E25&gt;0,3,IF(AND(D27=1,E25=0),1,IF(AND(D27=2,E25=0),1,2)))</f>
        <v>1</v>
      </c>
      <c r="G25" s="6"/>
      <c r="H25" s="11">
        <v>10</v>
      </c>
      <c r="I25" s="14" t="str">
        <f>IF('[1]Ablaufplan'!$H$4="inaktiv","",VLOOKUP(H25,'[1]Vorrunde'!$AC$4:$AD$23,2,FALSE))</f>
        <v>André Geßner</v>
      </c>
      <c r="J25" s="14">
        <v>0</v>
      </c>
      <c r="K25" s="11"/>
      <c r="L25" s="12">
        <v>10</v>
      </c>
      <c r="M25" s="14" t="e">
        <f>IF('[1]Ablaufplan'!$H$5="inaktiv","",VLOOKUP(L25,'[1]Runde 1'!J$6:K$15,2,FALSE))</f>
        <v>#N/A</v>
      </c>
      <c r="N25" s="14">
        <v>0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6"/>
      <c r="AN25" s="17"/>
      <c r="AO25" s="17"/>
      <c r="AP25" s="17"/>
      <c r="AQ25" s="17"/>
      <c r="AR25" s="18"/>
      <c r="AS25" s="18"/>
      <c r="AT25" s="18"/>
      <c r="AU25" s="18"/>
      <c r="AV25" s="6"/>
    </row>
    <row r="26" spans="1:48" ht="15">
      <c r="A26" s="5">
        <f>A25+1</f>
        <v>11</v>
      </c>
      <c r="B26" s="6" t="s">
        <v>19</v>
      </c>
      <c r="C26" s="14" t="str">
        <f>IF('[1]Vorrunde'!D18="","",'[1]Vorrunde'!D18)</f>
        <v>Victor Braun</v>
      </c>
      <c r="D26" s="14">
        <f>IF('[1]Vorrunde'!I18="","",'[1]Vorrunde'!I18)</f>
        <v>2</v>
      </c>
      <c r="E26" s="5">
        <f>E25</f>
        <v>0</v>
      </c>
      <c r="F26" s="5">
        <f>IF(E26&gt;0,3,IF(AND(D28=1,E26=0),1,IF(AND(D28=2,E26=0),1,2)))</f>
        <v>2</v>
      </c>
      <c r="G26" s="6"/>
      <c r="H26" s="11"/>
      <c r="I26" s="11"/>
      <c r="J26" s="11"/>
      <c r="K26" s="11"/>
      <c r="L26" s="11"/>
      <c r="M26" s="11"/>
      <c r="N26" s="11"/>
      <c r="O26" s="11"/>
      <c r="P26" s="11"/>
      <c r="Q26" s="11" t="s">
        <v>8</v>
      </c>
      <c r="R26" s="11" t="s">
        <v>10</v>
      </c>
      <c r="S26" s="11"/>
      <c r="T26" s="11"/>
      <c r="U26" s="11"/>
      <c r="V26" s="11"/>
      <c r="W26" s="11"/>
      <c r="X26" s="11"/>
      <c r="Y26" s="11" t="s">
        <v>8</v>
      </c>
      <c r="Z26" s="11" t="s">
        <v>10</v>
      </c>
      <c r="AA26" s="11"/>
      <c r="AB26" s="11"/>
      <c r="AC26" s="11"/>
      <c r="AD26" s="11"/>
      <c r="AE26" s="11"/>
      <c r="AF26" s="11"/>
      <c r="AG26" s="11" t="s">
        <v>8</v>
      </c>
      <c r="AH26" s="11" t="s">
        <v>10</v>
      </c>
      <c r="AI26" s="11"/>
      <c r="AJ26" s="11"/>
      <c r="AK26" s="11"/>
      <c r="AL26" s="11"/>
      <c r="AM26" s="16"/>
      <c r="AN26" s="17"/>
      <c r="AO26" s="14" t="str">
        <f>IF(AK23="","",IF(AL23&gt;AL24,AK23,IF(AL24&gt;AL23,AK24,"")))</f>
        <v/>
      </c>
      <c r="AP26" s="14"/>
      <c r="AQ26" s="17"/>
      <c r="AR26" s="18"/>
      <c r="AS26" s="20" t="str">
        <f>IF(AP26&gt;AP27,AO26,IF(AP27&gt;AP26,AO27,""))</f>
        <v/>
      </c>
      <c r="AT26" s="18"/>
      <c r="AU26" s="18"/>
      <c r="AV26" s="6"/>
    </row>
    <row r="27" spans="1:48" ht="15">
      <c r="A27" s="5">
        <f>A26+1</f>
        <v>12</v>
      </c>
      <c r="B27" s="6" t="str">
        <f>B26</f>
        <v>C</v>
      </c>
      <c r="C27" s="14" t="str">
        <f>IF('[1]Vorrunde'!D19="","",'[1]Vorrunde'!D19)</f>
        <v>Oliver Fröhlich</v>
      </c>
      <c r="D27" s="14">
        <f>IF('[1]Vorrunde'!I19="","",'[1]Vorrunde'!I19)</f>
        <v>1</v>
      </c>
      <c r="E27" s="5">
        <f>E26</f>
        <v>0</v>
      </c>
      <c r="F27" s="5">
        <f>IF(E27&gt;0,3,IF(AND(D29=1,E27=0),1,IF(AND(D29=2,E27=0),1,2)))</f>
        <v>2</v>
      </c>
      <c r="G27" s="6"/>
      <c r="H27" s="11">
        <v>11</v>
      </c>
      <c r="I27" s="14" t="str">
        <f>IF('[1]Ablaufplan'!$H$4="inaktiv","",VLOOKUP(H27,'[1]Vorrunde'!$AC$4:$AD$23,2,FALSE))</f>
        <v>Antonia Faber</v>
      </c>
      <c r="J27" s="14">
        <v>1</v>
      </c>
      <c r="K27" s="11"/>
      <c r="L27" s="21">
        <v>1</v>
      </c>
      <c r="M27" s="14" t="str">
        <f>IF('[1]Ablaufplan'!$H$5="inaktiv","",VLOOKUP(L27,'[1]Runde 1'!J$16:K$25,2,FALSE))</f>
        <v>Oliver Fröhlich</v>
      </c>
      <c r="N27" s="14">
        <v>0</v>
      </c>
      <c r="O27" s="21"/>
      <c r="P27" s="21">
        <v>1</v>
      </c>
      <c r="Q27" s="14" t="str">
        <f>IF('[1]Ablaufplan'!$H$7="inaktiv","",VLOOKUP(P27,'[1]Zwischenrunde 2'!J$10:K$19,2,FALSE))</f>
        <v>Christopher Gebur</v>
      </c>
      <c r="R27" s="14">
        <v>8</v>
      </c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16"/>
      <c r="AN27" s="17"/>
      <c r="AO27" s="14" t="str">
        <f>IF(AK28="","",IF(AL28&gt;AL29,AK28,IF(AL29&gt;AL28,AK29,"")))</f>
        <v/>
      </c>
      <c r="AP27" s="14"/>
      <c r="AQ27" s="17"/>
      <c r="AR27" s="18"/>
      <c r="AS27" s="20"/>
      <c r="AT27" s="18"/>
      <c r="AU27" s="18"/>
      <c r="AV27" s="6"/>
    </row>
    <row r="28" spans="2:48" ht="15">
      <c r="B28" s="6" t="str">
        <f>B27</f>
        <v>C</v>
      </c>
      <c r="C28" s="14" t="str">
        <f>IF('[1]Vorrunde'!D20="","",'[1]Vorrunde'!D20)</f>
        <v>Katrin Freyberg</v>
      </c>
      <c r="D28" s="14">
        <f>IF('[1]Vorrunde'!I20="","",'[1]Vorrunde'!I20)</f>
        <v>4</v>
      </c>
      <c r="E28" s="6"/>
      <c r="F28" s="6"/>
      <c r="G28" s="6"/>
      <c r="H28" s="11">
        <v>12</v>
      </c>
      <c r="I28" s="14" t="str">
        <f>IF('[1]Ablaufplan'!$H$4="inaktiv","",VLOOKUP(H28,'[1]Vorrunde'!$AC$4:$AD$23,2,FALSE))</f>
        <v>Martin Dörken</v>
      </c>
      <c r="J28" s="14">
        <v>11</v>
      </c>
      <c r="K28" s="11"/>
      <c r="L28" s="21">
        <v>2</v>
      </c>
      <c r="M28" s="14" t="str">
        <f>IF('[1]Ablaufplan'!$H$5="inaktiv","",VLOOKUP(L28,'[1]Runde 1'!J$16:K$25,2,FALSE))</f>
        <v>Christopher Gebur</v>
      </c>
      <c r="N28" s="14">
        <v>1</v>
      </c>
      <c r="O28" s="21"/>
      <c r="P28" s="21">
        <v>2</v>
      </c>
      <c r="Q28" s="14" t="str">
        <f>IF('[1]Ablaufplan'!$H$7="inaktiv","",VLOOKUP(P28,'[1]Zwischenrunde 2'!J$10:K$19,2,FALSE))</f>
        <v>André Geßner</v>
      </c>
      <c r="R28" s="14">
        <v>2</v>
      </c>
      <c r="S28" s="21"/>
      <c r="T28" s="21">
        <v>1</v>
      </c>
      <c r="U28" s="14" t="str">
        <f>IF('[1]Ablaufplan'!$H$9="inaktiv","",VLOOKUP(T28,'[1]Runde 3'!J$22:K$26,2,FALSE))</f>
        <v>Martin Dörken</v>
      </c>
      <c r="V28" s="14">
        <v>1</v>
      </c>
      <c r="W28" s="21" t="s">
        <v>120</v>
      </c>
      <c r="X28" s="21">
        <v>1</v>
      </c>
      <c r="Y28" s="14" t="str">
        <f>IF('[1]Ablaufplan'!$H$11="inaktiv","",VLOOKUP(X28,'[1]Zwischenrunde 3'!J$11:K$16,2,FALSE))</f>
        <v>Oliver Möllemann</v>
      </c>
      <c r="Z28" s="14">
        <v>1</v>
      </c>
      <c r="AA28" s="21" t="s">
        <v>120</v>
      </c>
      <c r="AB28" s="21">
        <v>1</v>
      </c>
      <c r="AC28" s="14" t="str">
        <f>IF('[1]Ablaufplan'!$H$13="inaktiv","",VLOOKUP(AB28,'[1]Runde 4'!I$23:J$25,2,FALSE))</f>
        <v>Oliver Möllemann</v>
      </c>
      <c r="AD28" s="14"/>
      <c r="AE28" s="21"/>
      <c r="AF28" s="21">
        <v>1</v>
      </c>
      <c r="AG28" s="14" t="str">
        <f>IF('[1]Ablaufplan'!$H$15="inaktiv","",VLOOKUP(AF28,'[1]Zwischenrunde 4'!J$11:K$14,2,FALSE))</f>
        <v/>
      </c>
      <c r="AH28" s="14"/>
      <c r="AI28" s="21"/>
      <c r="AJ28" s="21">
        <v>1</v>
      </c>
      <c r="AK28" s="14" t="str">
        <f>IF('[1]Ablaufplan'!$H$17="inaktiv","",VLOOKUP(AJ28,'[1]Runde 5'!I$23:J$24,2,FALSE))</f>
        <v/>
      </c>
      <c r="AL28" s="14"/>
      <c r="AM28" s="16"/>
      <c r="AN28" s="17"/>
      <c r="AO28" s="17"/>
      <c r="AP28" s="17"/>
      <c r="AQ28" s="17"/>
      <c r="AR28" s="18"/>
      <c r="AS28" s="18"/>
      <c r="AT28" s="18"/>
      <c r="AU28" s="18"/>
      <c r="AV28" s="6"/>
    </row>
    <row r="29" spans="2:48" ht="15">
      <c r="B29" s="6" t="str">
        <f>B28</f>
        <v>C</v>
      </c>
      <c r="C29" s="14" t="str">
        <f>IF('[1]Vorrunde'!D21="","",'[1]Vorrunde'!D21)</f>
        <v>Thomas Horenburg</v>
      </c>
      <c r="D29" s="14">
        <f>IF('[1]Vorrunde'!I21="","",'[1]Vorrunde'!I21)</f>
        <v>3</v>
      </c>
      <c r="E29" s="6"/>
      <c r="F29" s="6"/>
      <c r="G29" s="6"/>
      <c r="H29" s="11"/>
      <c r="I29" s="11"/>
      <c r="J29" s="11"/>
      <c r="K29" s="11"/>
      <c r="L29" s="21"/>
      <c r="M29" s="21"/>
      <c r="N29" s="21"/>
      <c r="O29" s="21"/>
      <c r="P29" s="21"/>
      <c r="Q29" s="21"/>
      <c r="R29" s="21"/>
      <c r="S29" s="21"/>
      <c r="T29" s="21">
        <v>2</v>
      </c>
      <c r="U29" s="14" t="str">
        <f>IF('[1]Ablaufplan'!$H$9="inaktiv","",VLOOKUP(T29,'[1]Runde 3'!J$22:K$26,2,FALSE))</f>
        <v>Felix Unterberg</v>
      </c>
      <c r="V29" s="14">
        <v>0</v>
      </c>
      <c r="W29" s="21"/>
      <c r="X29" s="21">
        <v>2</v>
      </c>
      <c r="Y29" s="14" t="str">
        <f>IF('[1]Ablaufplan'!$H$11="inaktiv","",VLOOKUP(X29,'[1]Zwischenrunde 3'!J$11:K$16,2,FALSE))</f>
        <v>Christopher Gebur</v>
      </c>
      <c r="Z29" s="14">
        <v>0</v>
      </c>
      <c r="AA29" s="21"/>
      <c r="AB29" s="21">
        <v>2</v>
      </c>
      <c r="AC29" s="14" t="str">
        <f>IF('[1]Ablaufplan'!$H$13="inaktiv","",VLOOKUP(AB29,'[1]Runde 4'!I$23:J$25,2,FALSE))</f>
        <v>Claus-Peter Hetzner</v>
      </c>
      <c r="AD29" s="14"/>
      <c r="AE29" s="21"/>
      <c r="AF29" s="21">
        <v>2</v>
      </c>
      <c r="AG29" s="14" t="str">
        <f>IF('[1]Ablaufplan'!$H$15="inaktiv","",VLOOKUP(AF29,'[1]Zwischenrunde 4'!J$11:K$14,2,FALSE))</f>
        <v/>
      </c>
      <c r="AH29" s="14"/>
      <c r="AI29" s="21"/>
      <c r="AJ29" s="21">
        <v>2</v>
      </c>
      <c r="AK29" s="14" t="str">
        <f>IF('[1]Ablaufplan'!$H$17="inaktiv","",VLOOKUP(AJ29,'[1]Runde 5'!I$23:J$24,2,FALSE))</f>
        <v/>
      </c>
      <c r="AL29" s="14"/>
      <c r="AM29" s="16"/>
      <c r="AN29" s="17"/>
      <c r="AO29" s="17"/>
      <c r="AP29" s="17"/>
      <c r="AQ29" s="17"/>
      <c r="AR29" s="18"/>
      <c r="AS29" s="18"/>
      <c r="AT29" s="18"/>
      <c r="AU29" s="18"/>
      <c r="AV29" s="6"/>
    </row>
    <row r="30" spans="1:48" ht="15">
      <c r="A30" s="5">
        <f>A27+1</f>
        <v>13</v>
      </c>
      <c r="B30" s="6"/>
      <c r="C30" s="6"/>
      <c r="D30" s="6"/>
      <c r="E30" s="5">
        <f>'[1]Vorrunde'!Q25</f>
        <v>0</v>
      </c>
      <c r="F30" s="5">
        <f>IF(E30&gt;0,3,IF(AND(D33=1,E30=0),1,IF(AND(D33=2,E30=0),1,2)))</f>
        <v>2</v>
      </c>
      <c r="G30" s="6"/>
      <c r="H30" s="11">
        <v>13</v>
      </c>
      <c r="I30" s="14" t="str">
        <f>IF('[1]Ablaufplan'!$H$4="inaktiv","",VLOOKUP(H30,'[1]Vorrunde'!$AC$4:$AD$23,2,FALSE))</f>
        <v>George Braun</v>
      </c>
      <c r="J30" s="14">
        <v>11</v>
      </c>
      <c r="K30" s="11"/>
      <c r="L30" s="21">
        <v>3</v>
      </c>
      <c r="M30" s="14" t="str">
        <f>IF('[1]Ablaufplan'!$H$5="inaktiv","",VLOOKUP(L30,'[1]Runde 1'!J$16:K$25,2,FALSE))</f>
        <v>Christian Kraatz</v>
      </c>
      <c r="N30" s="14">
        <v>3</v>
      </c>
      <c r="O30" s="21"/>
      <c r="P30" s="21">
        <v>3</v>
      </c>
      <c r="Q30" s="14" t="str">
        <f>IF('[1]Ablaufplan'!$H$7="inaktiv","",VLOOKUP(P30,'[1]Zwischenrunde 2'!J$10:K$19,2,FALSE))</f>
        <v>Torsten Baus</v>
      </c>
      <c r="R30" s="14">
        <v>0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11"/>
      <c r="AN30" s="11"/>
      <c r="AO30" s="11"/>
      <c r="AP30" s="11"/>
      <c r="AQ30" s="11"/>
      <c r="AR30" s="18"/>
      <c r="AS30" s="18"/>
      <c r="AT30" s="18"/>
      <c r="AU30" s="18"/>
      <c r="AV30" s="6"/>
    </row>
    <row r="31" spans="1:48" ht="15">
      <c r="A31" s="5">
        <f>A30+1</f>
        <v>14</v>
      </c>
      <c r="B31" s="6"/>
      <c r="C31" s="6"/>
      <c r="D31" s="6"/>
      <c r="E31" s="5">
        <f>E30</f>
        <v>0</v>
      </c>
      <c r="F31" s="5">
        <f>IF(E31&gt;0,3,IF(AND(D34=1,E31=0),1,IF(AND(D34=2,E31=0),1,2)))</f>
        <v>1</v>
      </c>
      <c r="G31" s="6"/>
      <c r="H31" s="11">
        <v>14</v>
      </c>
      <c r="I31" s="14" t="str">
        <f>IF('[1]Ablaufplan'!$H$4="inaktiv","",VLOOKUP(H31,'[1]Vorrunde'!$AC$4:$AD$23,2,FALSE))</f>
        <v>Christian Kraatz</v>
      </c>
      <c r="J31" s="14">
        <v>0</v>
      </c>
      <c r="K31" s="11"/>
      <c r="L31" s="21">
        <v>4</v>
      </c>
      <c r="M31" s="14" t="str">
        <f>IF('[1]Ablaufplan'!$H$5="inaktiv","",VLOOKUP(L31,'[1]Runde 1'!J$16:K$25,2,FALSE))</f>
        <v>Philipp "Flash" Stadler</v>
      </c>
      <c r="N31" s="14">
        <v>6</v>
      </c>
      <c r="O31" s="21"/>
      <c r="P31" s="21">
        <v>4</v>
      </c>
      <c r="Q31" s="14" t="str">
        <f>IF('[1]Ablaufplan'!$H$7="inaktiv","",VLOOKUP(P31,'[1]Zwischenrunde 2'!J$10:K$19,2,FALSE))</f>
        <v>Felix Unterberg</v>
      </c>
      <c r="R31" s="14">
        <v>1</v>
      </c>
      <c r="S31" s="21" t="s">
        <v>120</v>
      </c>
      <c r="T31" s="21">
        <v>3</v>
      </c>
      <c r="U31" s="14" t="str">
        <f>IF('[1]Ablaufplan'!$H$9="inaktiv","",VLOOKUP(T31,'[1]Runde 3'!J$22:K$26,2,FALSE))</f>
        <v>Daniel Blank</v>
      </c>
      <c r="V31" s="14">
        <v>2</v>
      </c>
      <c r="W31" s="21"/>
      <c r="X31" s="21">
        <v>3</v>
      </c>
      <c r="Y31" s="14" t="str">
        <f>IF('[1]Ablaufplan'!$H$11="inaktiv","",VLOOKUP(X31,'[1]Zwischenrunde 3'!J$11:K$16,2,FALSE))</f>
        <v>Martin Dörken</v>
      </c>
      <c r="Z31" s="14">
        <v>1</v>
      </c>
      <c r="AA31" s="21" t="s">
        <v>120</v>
      </c>
      <c r="AB31" s="21">
        <v>3</v>
      </c>
      <c r="AC31" s="14" t="str">
        <f>IF('[1]Ablaufplan'!$H$13="inaktiv","",VLOOKUP(AB31,'[1]Runde 4'!I$23:J$25,2,FALSE))</f>
        <v>Martin Dörken</v>
      </c>
      <c r="AD31" s="14">
        <v>1</v>
      </c>
      <c r="AE31" s="21"/>
      <c r="AF31" s="21">
        <v>3</v>
      </c>
      <c r="AG31" s="14" t="str">
        <f>IF('[1]Ablaufplan'!$H$15="inaktiv","",VLOOKUP(AF31,'[1]Zwischenrunde 4'!J$11:K$14,2,FALSE))</f>
        <v/>
      </c>
      <c r="AH31" s="14"/>
      <c r="AI31" s="21"/>
      <c r="AJ31" s="21"/>
      <c r="AK31" s="21"/>
      <c r="AL31" s="21"/>
      <c r="AM31" s="11"/>
      <c r="AN31" s="11"/>
      <c r="AO31" s="11"/>
      <c r="AP31" s="11"/>
      <c r="AQ31" s="11"/>
      <c r="AR31" s="18"/>
      <c r="AS31" s="18"/>
      <c r="AT31" s="18"/>
      <c r="AU31" s="18"/>
      <c r="AV31" s="6"/>
    </row>
    <row r="32" spans="1:48" ht="15">
      <c r="A32" s="5">
        <f>A31+1</f>
        <v>15</v>
      </c>
      <c r="B32" s="6"/>
      <c r="C32" s="6"/>
      <c r="D32" s="6"/>
      <c r="E32" s="5">
        <f>E31</f>
        <v>0</v>
      </c>
      <c r="F32" s="5">
        <f>IF(E32&gt;0,3,IF(AND(D35=1,E32=0),1,IF(AND(D35=2,E32=0),1,2)))</f>
        <v>2</v>
      </c>
      <c r="G32" s="6"/>
      <c r="H32" s="11"/>
      <c r="I32" s="11"/>
      <c r="J32" s="11"/>
      <c r="K32" s="11"/>
      <c r="L32" s="21"/>
      <c r="M32" s="21"/>
      <c r="N32" s="21"/>
      <c r="O32" s="21"/>
      <c r="P32" s="21"/>
      <c r="Q32" s="21"/>
      <c r="R32" s="21"/>
      <c r="S32" s="21"/>
      <c r="T32" s="21">
        <v>4</v>
      </c>
      <c r="U32" s="14" t="str">
        <f>IF('[1]Ablaufplan'!$H$9="inaktiv","",VLOOKUP(T32,'[1]Runde 3'!J$22:K$26,2,FALSE))</f>
        <v>Claus-Peter Hetzner</v>
      </c>
      <c r="V32" s="14">
        <v>4</v>
      </c>
      <c r="W32" s="21"/>
      <c r="X32" s="21">
        <v>4</v>
      </c>
      <c r="Y32" s="14" t="str">
        <f>IF('[1]Ablaufplan'!$H$11="inaktiv","",VLOOKUP(X32,'[1]Zwischenrunde 3'!J$11:K$16,2,FALSE))</f>
        <v>George Braun</v>
      </c>
      <c r="Z32" s="14">
        <v>0</v>
      </c>
      <c r="AA32" s="21"/>
      <c r="AB32" s="21">
        <v>4</v>
      </c>
      <c r="AC32" s="14" t="e">
        <f>IF('[1]Ablaufplan'!$H$13="inaktiv","",VLOOKUP(AB32,'[1]Runde 4'!I$23:J$25,2,FALSE))</f>
        <v>#N/A</v>
      </c>
      <c r="AD32" s="14"/>
      <c r="AE32" s="21"/>
      <c r="AF32" s="21">
        <v>4</v>
      </c>
      <c r="AG32" s="14" t="str">
        <f>IF('[1]Ablaufplan'!$H$15="inaktiv","",VLOOKUP(AF32,'[1]Zwischenrunde 4'!J$11:K$14,2,FALSE))</f>
        <v/>
      </c>
      <c r="AH32" s="14"/>
      <c r="AI32" s="21"/>
      <c r="AJ32" s="21"/>
      <c r="AK32" s="21"/>
      <c r="AL32" s="21"/>
      <c r="AM32" s="11"/>
      <c r="AN32" s="11"/>
      <c r="AO32" s="11"/>
      <c r="AP32" s="11"/>
      <c r="AQ32" s="11"/>
      <c r="AR32" s="18"/>
      <c r="AS32" s="18"/>
      <c r="AT32" s="18"/>
      <c r="AU32" s="18"/>
      <c r="AV32" s="6"/>
    </row>
    <row r="33" spans="1:48" ht="15">
      <c r="A33" s="5">
        <f>A32+1</f>
        <v>16</v>
      </c>
      <c r="B33" s="6" t="s">
        <v>24</v>
      </c>
      <c r="C33" s="14" t="str">
        <f>IF('[1]Vorrunde'!D25="","",'[1]Vorrunde'!D25)</f>
        <v>Fabian Frei</v>
      </c>
      <c r="D33" s="14">
        <f>IF('[1]Vorrunde'!I25="","",'[1]Vorrunde'!I25)</f>
        <v>3</v>
      </c>
      <c r="E33" s="5">
        <f>E32</f>
        <v>0</v>
      </c>
      <c r="F33" s="5">
        <f>IF(E33&gt;0,3,IF(AND(D36=1,E33=0),1,IF(AND(D36=2,E33=0),1,2)))</f>
        <v>1</v>
      </c>
      <c r="G33" s="6"/>
      <c r="H33" s="11">
        <v>15</v>
      </c>
      <c r="I33" s="14" t="str">
        <f>IF('[1]Ablaufplan'!$H$4="inaktiv","",VLOOKUP(H33,'[1]Vorrunde'!$AC$4:$AD$23,2,FALSE))</f>
        <v>Michael Jehle</v>
      </c>
      <c r="J33" s="14">
        <v>3</v>
      </c>
      <c r="K33" s="11"/>
      <c r="L33" s="21">
        <v>5</v>
      </c>
      <c r="M33" s="14" t="str">
        <f>IF('[1]Ablaufplan'!$H$5="inaktiv","",VLOOKUP(L33,'[1]Runde 1'!J$16:K$25,2,FALSE))</f>
        <v>Claus-Peter Hetzner</v>
      </c>
      <c r="N33" s="14">
        <v>7</v>
      </c>
      <c r="O33" s="21"/>
      <c r="P33" s="21">
        <v>5</v>
      </c>
      <c r="Q33" s="14" t="str">
        <f>IF('[1]Ablaufplan'!$H$7="inaktiv","",VLOOKUP(P33,'[1]Zwischenrunde 2'!J$10:K$19,2,FALSE))</f>
        <v>Philipp "Flash" Stadler</v>
      </c>
      <c r="R33" s="14">
        <v>0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11"/>
      <c r="AN33" s="11"/>
      <c r="AO33" s="11"/>
      <c r="AP33" s="11"/>
      <c r="AQ33" s="11"/>
      <c r="AR33" s="18"/>
      <c r="AS33" s="18"/>
      <c r="AT33" s="18"/>
      <c r="AU33" s="18"/>
      <c r="AV33" s="6"/>
    </row>
    <row r="34" spans="2:48" ht="15">
      <c r="B34" s="6" t="str">
        <f>B33</f>
        <v>D</v>
      </c>
      <c r="C34" s="14" t="str">
        <f>IF('[1]Vorrunde'!D26="","",'[1]Vorrunde'!D26)</f>
        <v>Claus-Peter Hetzner</v>
      </c>
      <c r="D34" s="14">
        <f>IF('[1]Vorrunde'!I26="","",'[1]Vorrunde'!I26)</f>
        <v>2</v>
      </c>
      <c r="E34" s="6"/>
      <c r="F34" s="6"/>
      <c r="G34" s="6"/>
      <c r="H34" s="11">
        <v>16</v>
      </c>
      <c r="I34" s="14" t="str">
        <f>IF('[1]Ablaufplan'!$H$4="inaktiv","",VLOOKUP(H34,'[1]Vorrunde'!$AC$4:$AD$23,2,FALSE))</f>
        <v>Torsten Baus</v>
      </c>
      <c r="J34" s="14">
        <v>4</v>
      </c>
      <c r="K34" s="11"/>
      <c r="L34" s="21">
        <v>6</v>
      </c>
      <c r="M34" s="14" t="str">
        <f>IF('[1]Ablaufplan'!$H$5="inaktiv","",VLOOKUP(L34,'[1]Runde 1'!J$16:K$25,2,FALSE))</f>
        <v>Antonia Faber</v>
      </c>
      <c r="N34" s="14">
        <v>2</v>
      </c>
      <c r="O34" s="21"/>
      <c r="P34" s="21">
        <v>6</v>
      </c>
      <c r="Q34" s="14" t="str">
        <f>IF('[1]Ablaufplan'!$H$7="inaktiv","",VLOOKUP(P34,'[1]Zwischenrunde 2'!J$10:K$19,2,FALSE))</f>
        <v>Martin Dörken</v>
      </c>
      <c r="R34" s="14">
        <v>1</v>
      </c>
      <c r="S34" s="21" t="s">
        <v>120</v>
      </c>
      <c r="T34" s="21">
        <v>5</v>
      </c>
      <c r="U34" s="14" t="str">
        <f>IF('[1]Ablaufplan'!$H$9="inaktiv","",VLOOKUP(T34,'[1]Runde 3'!J$22:K$26,2,FALSE))</f>
        <v>Christopher Gebur</v>
      </c>
      <c r="V34" s="14">
        <v>1</v>
      </c>
      <c r="W34" s="21"/>
      <c r="X34" s="21">
        <v>5</v>
      </c>
      <c r="Y34" s="14" t="str">
        <f>IF('[1]Ablaufplan'!$H$11="inaktiv","",VLOOKUP(X34,'[1]Zwischenrunde 3'!J$11:K$16,2,FALSE))</f>
        <v>Claus-Peter Hetzner</v>
      </c>
      <c r="Z34" s="14">
        <v>1</v>
      </c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11"/>
      <c r="AN34" s="11"/>
      <c r="AO34" s="11"/>
      <c r="AP34" s="11"/>
      <c r="AQ34" s="11"/>
      <c r="AR34" s="18"/>
      <c r="AS34" s="18"/>
      <c r="AT34" s="18"/>
      <c r="AU34" s="18"/>
      <c r="AV34" s="6"/>
    </row>
    <row r="35" spans="2:48" ht="15">
      <c r="B35" s="6" t="str">
        <f>B34</f>
        <v>D</v>
      </c>
      <c r="C35" s="14" t="str">
        <f>IF('[1]Vorrunde'!D27="","",'[1]Vorrunde'!D27)</f>
        <v>Greg Marter</v>
      </c>
      <c r="D35" s="14">
        <f>IF('[1]Vorrunde'!I27="","",'[1]Vorrunde'!I27)</f>
        <v>4</v>
      </c>
      <c r="E35" s="6"/>
      <c r="F35" s="6"/>
      <c r="G35" s="6"/>
      <c r="H35" s="11"/>
      <c r="I35" s="11"/>
      <c r="J35" s="11"/>
      <c r="K35" s="11"/>
      <c r="L35" s="21"/>
      <c r="M35" s="21"/>
      <c r="N35" s="21"/>
      <c r="O35" s="21"/>
      <c r="P35" s="21"/>
      <c r="Q35" s="21"/>
      <c r="R35" s="21"/>
      <c r="S35" s="21"/>
      <c r="T35" s="21">
        <v>6</v>
      </c>
      <c r="U35" s="14" t="e">
        <f>IF('[1]Ablaufplan'!$H$9="inaktiv","",VLOOKUP(T35,'[1]Runde 3'!J$22:K$26,2,FALSE))</f>
        <v>#N/A</v>
      </c>
      <c r="V35" s="14">
        <v>0</v>
      </c>
      <c r="W35" s="21"/>
      <c r="X35" s="21">
        <v>6</v>
      </c>
      <c r="Y35" s="14" t="e">
        <f>IF('[1]Ablaufplan'!$H$11="inaktiv","",VLOOKUP(X35,'[1]Zwischenrunde 3'!J$11:K$16,2,FALSE))</f>
        <v>#N/A</v>
      </c>
      <c r="Z35" s="14">
        <v>0</v>
      </c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11"/>
      <c r="AN35" s="11"/>
      <c r="AO35" s="11"/>
      <c r="AP35" s="11"/>
      <c r="AQ35" s="11"/>
      <c r="AR35" s="18"/>
      <c r="AS35" s="18" t="s">
        <v>8</v>
      </c>
      <c r="AT35" s="18" t="s">
        <v>10</v>
      </c>
      <c r="AU35" s="18"/>
      <c r="AV35" s="6"/>
    </row>
    <row r="36" spans="1:48" ht="15">
      <c r="A36" s="5">
        <f>A33+1</f>
        <v>17</v>
      </c>
      <c r="B36" s="6" t="str">
        <f>B35</f>
        <v>D</v>
      </c>
      <c r="C36" s="14" t="str">
        <f>IF('[1]Vorrunde'!D28="","",'[1]Vorrunde'!D28)</f>
        <v>André Geßner</v>
      </c>
      <c r="D36" s="14">
        <f>IF('[1]Vorrunde'!I28="","",'[1]Vorrunde'!I28)</f>
        <v>1</v>
      </c>
      <c r="E36" s="5">
        <f>'[1]Vorrunde'!Q32</f>
        <v>0</v>
      </c>
      <c r="F36" s="5">
        <f>IF(E36&gt;0,3,IF(AND(D40=1,E36=0),1,IF(AND(D40=2,E36=0),1,2)))</f>
        <v>1</v>
      </c>
      <c r="G36" s="6"/>
      <c r="H36" s="11">
        <v>17</v>
      </c>
      <c r="I36" s="14" t="str">
        <f>IF('[1]Ablaufplan'!$H$4="inaktiv","",VLOOKUP(H36,'[1]Vorrunde'!$AC$4:$AD$23,2,FALSE))</f>
        <v>Daniel Blank</v>
      </c>
      <c r="J36" s="14">
        <v>1</v>
      </c>
      <c r="K36" s="11"/>
      <c r="L36" s="21">
        <v>7</v>
      </c>
      <c r="M36" s="14" t="str">
        <f>IF('[1]Ablaufplan'!$H$5="inaktiv","",VLOOKUP(L36,'[1]Runde 1'!J$16:K$25,2,FALSE))</f>
        <v>Michael Jehle</v>
      </c>
      <c r="N36" s="14">
        <v>4</v>
      </c>
      <c r="O36" s="21"/>
      <c r="P36" s="21">
        <v>7</v>
      </c>
      <c r="Q36" s="14" t="str">
        <f>IF('[1]Ablaufplan'!$H$7="inaktiv","",VLOOKUP(P36,'[1]Zwischenrunde 2'!J$10:K$19,2,FALSE))</f>
        <v>Claus-Peter Hetzner</v>
      </c>
      <c r="R36" s="14">
        <v>5</v>
      </c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11"/>
      <c r="AN36" s="11"/>
      <c r="AO36" s="11"/>
      <c r="AP36" s="11"/>
      <c r="AQ36" s="11"/>
      <c r="AR36" s="18"/>
      <c r="AS36" s="14" t="str">
        <f>AS26</f>
        <v/>
      </c>
      <c r="AT36" s="14"/>
      <c r="AU36" s="18"/>
      <c r="AV36" s="6"/>
    </row>
    <row r="37" spans="1:48" ht="15">
      <c r="A37" s="5">
        <f>A36+1</f>
        <v>18</v>
      </c>
      <c r="B37" s="6"/>
      <c r="C37" s="6"/>
      <c r="D37" s="6"/>
      <c r="E37" s="5">
        <f>E36</f>
        <v>0</v>
      </c>
      <c r="F37" s="5">
        <f>IF(E37&gt;0,3,IF(AND(D41=1,E37=0),1,IF(AND(D41=2,E37=0),1,2)))</f>
        <v>2</v>
      </c>
      <c r="G37" s="6"/>
      <c r="H37" s="11">
        <v>18</v>
      </c>
      <c r="I37" s="14" t="str">
        <f>IF('[1]Ablaufplan'!$H$4="inaktiv","",VLOOKUP(H37,'[1]Vorrunde'!$AC$4:$AD$23,2,FALSE))</f>
        <v>Claus-Peter Hetzner</v>
      </c>
      <c r="J37" s="14">
        <v>0</v>
      </c>
      <c r="K37" s="11"/>
      <c r="L37" s="21">
        <v>8</v>
      </c>
      <c r="M37" s="14" t="str">
        <f>IF('[1]Ablaufplan'!$H$5="inaktiv","",VLOOKUP(L37,'[1]Runde 1'!J$16:K$25,2,FALSE))</f>
        <v>Felix Unterberg</v>
      </c>
      <c r="N37" s="14">
        <v>5</v>
      </c>
      <c r="O37" s="21"/>
      <c r="P37" s="21">
        <v>8</v>
      </c>
      <c r="Q37" s="14" t="str">
        <f>IF('[1]Ablaufplan'!$H$7="inaktiv","",VLOOKUP(P37,'[1]Zwischenrunde 2'!J$10:K$19,2,FALSE))</f>
        <v>Michael Böhm</v>
      </c>
      <c r="R37" s="14">
        <v>2</v>
      </c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11"/>
      <c r="AN37" s="11"/>
      <c r="AO37" s="11"/>
      <c r="AP37" s="11"/>
      <c r="AQ37" s="11"/>
      <c r="AR37" s="18"/>
      <c r="AS37" s="18"/>
      <c r="AT37" s="18"/>
      <c r="AU37" s="18"/>
      <c r="AV37" s="6"/>
    </row>
    <row r="38" spans="1:48" ht="15">
      <c r="A38" s="5">
        <f>A37+1</f>
        <v>19</v>
      </c>
      <c r="B38" s="6"/>
      <c r="C38" s="6"/>
      <c r="D38" s="6"/>
      <c r="E38" s="5">
        <f>E37</f>
        <v>0</v>
      </c>
      <c r="F38" s="5">
        <f>IF(E38&gt;0,3,IF(AND(D42=1,E38=0),1,IF(AND(D42=2,E38=0),1,2)))</f>
        <v>1</v>
      </c>
      <c r="G38" s="6"/>
      <c r="H38" s="11"/>
      <c r="I38" s="11"/>
      <c r="J38" s="11"/>
      <c r="K38" s="11"/>
      <c r="L38" s="21"/>
      <c r="M38" s="21"/>
      <c r="N38" s="21"/>
      <c r="O38" s="21"/>
      <c r="P38" s="21"/>
      <c r="Q38" s="21"/>
      <c r="R38" s="21"/>
      <c r="S38" s="21"/>
      <c r="T38" s="21"/>
      <c r="U38" s="22" t="s">
        <v>77</v>
      </c>
      <c r="V38" s="21"/>
      <c r="W38" s="21"/>
      <c r="X38" s="21"/>
      <c r="Y38" s="22" t="s">
        <v>68</v>
      </c>
      <c r="Z38" s="21"/>
      <c r="AA38" s="21"/>
      <c r="AB38" s="21"/>
      <c r="AC38" s="22" t="s">
        <v>78</v>
      </c>
      <c r="AD38" s="21"/>
      <c r="AE38" s="21"/>
      <c r="AF38" s="21"/>
      <c r="AG38" s="22" t="s">
        <v>70</v>
      </c>
      <c r="AH38" s="21"/>
      <c r="AI38" s="21"/>
      <c r="AJ38" s="21"/>
      <c r="AK38" s="22" t="s">
        <v>79</v>
      </c>
      <c r="AL38" s="21"/>
      <c r="AM38" s="11"/>
      <c r="AN38" s="11"/>
      <c r="AO38" s="11"/>
      <c r="AP38" s="11"/>
      <c r="AQ38" s="11"/>
      <c r="AR38" s="18"/>
      <c r="AS38" s="18"/>
      <c r="AT38" s="18"/>
      <c r="AU38" s="18"/>
      <c r="AV38" s="6"/>
    </row>
    <row r="39" spans="1:48" ht="15">
      <c r="A39" s="5">
        <f>A38+1</f>
        <v>20</v>
      </c>
      <c r="B39" s="6"/>
      <c r="C39" s="6"/>
      <c r="D39" s="6"/>
      <c r="E39" s="5">
        <f>E38</f>
        <v>0</v>
      </c>
      <c r="F39" s="5">
        <f>IF(E39&gt;0,3,IF(AND(D43=1,E39=0),1,IF(AND(D43=2,E39=0),1,2)))</f>
        <v>2</v>
      </c>
      <c r="G39" s="6"/>
      <c r="H39" s="11">
        <v>19</v>
      </c>
      <c r="I39" s="14" t="e">
        <f>IF('[1]Ablaufplan'!$H$4="inaktiv","",VLOOKUP(H39,'[1]Vorrunde'!$AC$4:$AD$23,2,FALSE))</f>
        <v>#N/A</v>
      </c>
      <c r="J39" s="14"/>
      <c r="K39" s="11"/>
      <c r="L39" s="21">
        <v>9</v>
      </c>
      <c r="M39" s="14" t="str">
        <f>IF('[1]Ablaufplan'!$H$5="inaktiv","",VLOOKUP(L39,'[1]Runde 1'!J$16:K$25,2,FALSE))</f>
        <v>André Geßner</v>
      </c>
      <c r="N39" s="14">
        <v>1</v>
      </c>
      <c r="O39" s="21"/>
      <c r="P39" s="21">
        <v>9</v>
      </c>
      <c r="Q39" s="14" t="str">
        <f>IF('[1]Ablaufplan'!$H$7="inaktiv","",VLOOKUP(P39,'[1]Zwischenrunde 2'!J$10:K$19,2,FALSE))</f>
        <v>Daniel Blank</v>
      </c>
      <c r="R39" s="14">
        <v>1</v>
      </c>
      <c r="S39" s="21"/>
      <c r="T39" s="21"/>
      <c r="U39" s="21" t="s">
        <v>58</v>
      </c>
      <c r="V39" s="21"/>
      <c r="W39" s="21"/>
      <c r="X39" s="21"/>
      <c r="Y39" s="21" t="s">
        <v>59</v>
      </c>
      <c r="Z39" s="21"/>
      <c r="AA39" s="21"/>
      <c r="AB39" s="21"/>
      <c r="AC39" s="21" t="s">
        <v>60</v>
      </c>
      <c r="AD39" s="21"/>
      <c r="AE39" s="21"/>
      <c r="AF39" s="21"/>
      <c r="AG39" s="21" t="s">
        <v>61</v>
      </c>
      <c r="AH39" s="21"/>
      <c r="AI39" s="21"/>
      <c r="AJ39" s="21"/>
      <c r="AK39" s="21" t="s">
        <v>62</v>
      </c>
      <c r="AL39" s="21"/>
      <c r="AM39" s="11"/>
      <c r="AN39" s="11"/>
      <c r="AO39" s="11"/>
      <c r="AP39" s="11"/>
      <c r="AQ39" s="11"/>
      <c r="AR39" s="11"/>
      <c r="AS39" s="11"/>
      <c r="AT39" s="11"/>
      <c r="AU39" s="11"/>
      <c r="AV39" s="6"/>
    </row>
    <row r="40" spans="2:48" ht="15">
      <c r="B40" s="6" t="s">
        <v>29</v>
      </c>
      <c r="C40" s="14" t="str">
        <f>IF('[1]Vorrunde'!D32="","",'[1]Vorrunde'!D32)</f>
        <v>Christopher Gebur</v>
      </c>
      <c r="D40" s="14">
        <f>IF('[1]Vorrunde'!I32="","",'[1]Vorrunde'!I32)</f>
        <v>2</v>
      </c>
      <c r="E40" s="6"/>
      <c r="F40" s="6"/>
      <c r="G40" s="6"/>
      <c r="H40" s="11">
        <v>20</v>
      </c>
      <c r="I40" s="14" t="e">
        <f>IF('[1]Ablaufplan'!$H$4="inaktiv","",VLOOKUP(H40,'[1]Vorrunde'!$AC$4:$AD$23,2,FALSE))</f>
        <v>#N/A</v>
      </c>
      <c r="J40" s="14"/>
      <c r="K40" s="11"/>
      <c r="L40" s="21">
        <v>10</v>
      </c>
      <c r="M40" s="14" t="e">
        <f>IF('[1]Ablaufplan'!$H$5="inaktiv","",VLOOKUP(L40,'[1]Runde 1'!J$16:K$25,2,FALSE))</f>
        <v>#N/A</v>
      </c>
      <c r="N40" s="14">
        <v>0</v>
      </c>
      <c r="O40" s="21"/>
      <c r="P40" s="21">
        <v>10</v>
      </c>
      <c r="Q40" s="14" t="e">
        <f>IF('[1]Ablaufplan'!$H$7="inaktiv","",VLOOKUP(P40,'[1]Zwischenrunde 2'!J$10:K$19,2,FALSE))</f>
        <v>#N/A</v>
      </c>
      <c r="R40" s="14">
        <v>0</v>
      </c>
      <c r="S40" s="21"/>
      <c r="T40" s="21"/>
      <c r="U40" s="21"/>
      <c r="V40" s="21"/>
      <c r="W40" s="21"/>
      <c r="X40" s="21"/>
      <c r="Y40" s="21" t="s">
        <v>80</v>
      </c>
      <c r="Z40" s="21"/>
      <c r="AA40" s="21"/>
      <c r="AB40" s="21"/>
      <c r="AC40" s="21"/>
      <c r="AD40" s="21"/>
      <c r="AE40" s="21"/>
      <c r="AF40" s="21"/>
      <c r="AG40" s="21" t="s">
        <v>81</v>
      </c>
      <c r="AH40" s="21"/>
      <c r="AI40" s="21"/>
      <c r="AJ40" s="21"/>
      <c r="AK40" s="21"/>
      <c r="AL40" s="21"/>
      <c r="AM40" s="11"/>
      <c r="AN40" s="11"/>
      <c r="AO40" s="11"/>
      <c r="AP40" s="11"/>
      <c r="AQ40" s="11"/>
      <c r="AR40" s="11"/>
      <c r="AS40" s="11"/>
      <c r="AT40" s="11"/>
      <c r="AU40" s="11"/>
      <c r="AV40" s="6"/>
    </row>
    <row r="41" spans="2:48" ht="15">
      <c r="B41" s="6" t="str">
        <f>B40</f>
        <v>E</v>
      </c>
      <c r="C41" s="14" t="str">
        <f>IF('[1]Vorrunde'!D33="","",'[1]Vorrunde'!D33)</f>
        <v>Susann Fischer</v>
      </c>
      <c r="D41" s="14">
        <f>IF('[1]Vorrunde'!I33="","",'[1]Vorrunde'!I33)</f>
        <v>3</v>
      </c>
      <c r="E41" s="6"/>
      <c r="F41" s="6"/>
      <c r="G41" s="6"/>
      <c r="H41" s="11"/>
      <c r="I41" s="11"/>
      <c r="J41" s="11"/>
      <c r="K41" s="11"/>
      <c r="L41" s="21"/>
      <c r="M41" s="21"/>
      <c r="N41" s="21"/>
      <c r="O41" s="21"/>
      <c r="P41" s="21"/>
      <c r="Q41" s="21"/>
      <c r="R41" s="21"/>
      <c r="S41" s="21"/>
      <c r="T41" s="21"/>
      <c r="U41" s="23">
        <f>'[1]Ablaufplan'!E$9</f>
        <v>42545</v>
      </c>
      <c r="V41" s="21"/>
      <c r="W41" s="21"/>
      <c r="X41" s="21"/>
      <c r="Y41" s="23">
        <f>'[1]Ablaufplan'!E$11</f>
        <v>42559</v>
      </c>
      <c r="Z41" s="21"/>
      <c r="AA41" s="21"/>
      <c r="AB41" s="21"/>
      <c r="AC41" s="23">
        <f>'[1]Ablaufplan'!E$13</f>
        <v>42573</v>
      </c>
      <c r="AD41" s="21"/>
      <c r="AE41" s="21"/>
      <c r="AF41" s="21"/>
      <c r="AG41" s="23">
        <f>'[1]Ablaufplan'!E$15</f>
        <v>42587</v>
      </c>
      <c r="AH41" s="21"/>
      <c r="AI41" s="21"/>
      <c r="AJ41" s="21"/>
      <c r="AK41" s="23">
        <f>'[1]Ablaufplan'!E$17</f>
        <v>42601</v>
      </c>
      <c r="AL41" s="21"/>
      <c r="AM41" s="11"/>
      <c r="AN41" s="11"/>
      <c r="AO41" s="11"/>
      <c r="AP41" s="11"/>
      <c r="AQ41" s="11"/>
      <c r="AR41" s="11"/>
      <c r="AS41" s="11"/>
      <c r="AT41" s="11"/>
      <c r="AU41" s="11"/>
      <c r="AV41" s="6"/>
    </row>
    <row r="42" spans="1:48" ht="15">
      <c r="A42" s="5">
        <f>A39+1</f>
        <v>21</v>
      </c>
      <c r="B42" s="6" t="str">
        <f>B41</f>
        <v>E</v>
      </c>
      <c r="C42" s="14" t="str">
        <f>IF('[1]Vorrunde'!D34="","",'[1]Vorrunde'!D34)</f>
        <v>Martin Dörken</v>
      </c>
      <c r="D42" s="14">
        <f>IF('[1]Vorrunde'!I34="","",'[1]Vorrunde'!I34)</f>
        <v>1</v>
      </c>
      <c r="E42" s="5">
        <f>'[1]Vorrunde'!Q39</f>
        <v>0</v>
      </c>
      <c r="F42" s="5">
        <f>IF(E42&gt;0,3,IF(AND(D47=1,E42=0),1,IF(AND(D47=2,E42=0),1,2)))</f>
        <v>1</v>
      </c>
      <c r="G42" s="6"/>
      <c r="H42" s="11"/>
      <c r="I42" s="11"/>
      <c r="J42" s="11"/>
      <c r="K42" s="11"/>
      <c r="L42" s="21"/>
      <c r="M42" s="21" t="s">
        <v>55</v>
      </c>
      <c r="N42" s="21"/>
      <c r="O42" s="21"/>
      <c r="P42" s="21"/>
      <c r="Q42" s="21"/>
      <c r="R42" s="21"/>
      <c r="S42" s="21"/>
      <c r="T42" s="21"/>
      <c r="U42" s="23">
        <f>'[1]Ablaufplan'!G$9</f>
        <v>42558</v>
      </c>
      <c r="V42" s="21"/>
      <c r="W42" s="21"/>
      <c r="X42" s="21"/>
      <c r="Y42" s="23">
        <f>'[1]Ablaufplan'!G$11</f>
        <v>42572</v>
      </c>
      <c r="Z42" s="21"/>
      <c r="AA42" s="21"/>
      <c r="AB42" s="21"/>
      <c r="AC42" s="23">
        <f>'[1]Ablaufplan'!G$13</f>
        <v>42586</v>
      </c>
      <c r="AD42" s="21"/>
      <c r="AE42" s="21"/>
      <c r="AF42" s="21"/>
      <c r="AG42" s="23">
        <f>'[1]Ablaufplan'!G$15</f>
        <v>42600</v>
      </c>
      <c r="AH42" s="21"/>
      <c r="AI42" s="21"/>
      <c r="AJ42" s="21"/>
      <c r="AK42" s="23">
        <f>'[1]Ablaufplan'!G$17</f>
        <v>42614</v>
      </c>
      <c r="AL42" s="21"/>
      <c r="AM42" s="11"/>
      <c r="AN42" s="11"/>
      <c r="AO42" s="11"/>
      <c r="AP42" s="11"/>
      <c r="AQ42" s="11"/>
      <c r="AR42" s="11"/>
      <c r="AS42" s="11"/>
      <c r="AT42" s="11"/>
      <c r="AU42" s="11"/>
      <c r="AV42" s="6"/>
    </row>
    <row r="43" spans="1:48" ht="15">
      <c r="A43" s="5">
        <f>A42+1</f>
        <v>22</v>
      </c>
      <c r="B43" s="6" t="str">
        <f>B42</f>
        <v>E</v>
      </c>
      <c r="C43" s="14" t="str">
        <f>IF('[1]Vorrunde'!D35="","",'[1]Vorrunde'!D35)</f>
        <v>David Schönfeld</v>
      </c>
      <c r="D43" s="14">
        <f>IF('[1]Vorrunde'!I35="","",'[1]Vorrunde'!I35)</f>
        <v>4</v>
      </c>
      <c r="E43" s="5">
        <f>E42</f>
        <v>0</v>
      </c>
      <c r="F43" s="5">
        <f>IF(E43&gt;0,3,IF(AND(D48=1,E43=0),1,IF(AND(D48=2,E43=0),1,2)))</f>
        <v>2</v>
      </c>
      <c r="G43" s="6"/>
      <c r="H43" s="11"/>
      <c r="I43" s="11"/>
      <c r="J43" s="11"/>
      <c r="K43" s="11"/>
      <c r="L43" s="21"/>
      <c r="M43" s="21" t="s">
        <v>56</v>
      </c>
      <c r="N43" s="21"/>
      <c r="O43" s="21"/>
      <c r="P43" s="21"/>
      <c r="Q43" s="21"/>
      <c r="R43" s="21"/>
      <c r="S43" s="21"/>
      <c r="T43" s="21"/>
      <c r="U43" s="21" t="s">
        <v>5</v>
      </c>
      <c r="V43" s="21"/>
      <c r="W43" s="21"/>
      <c r="X43" s="21"/>
      <c r="Y43" s="21" t="s">
        <v>5</v>
      </c>
      <c r="Z43" s="21"/>
      <c r="AA43" s="21"/>
      <c r="AB43" s="21"/>
      <c r="AC43" s="21" t="s">
        <v>5</v>
      </c>
      <c r="AD43" s="21"/>
      <c r="AE43" s="21"/>
      <c r="AF43" s="21"/>
      <c r="AG43" s="21" t="s">
        <v>5</v>
      </c>
      <c r="AH43" s="21"/>
      <c r="AI43" s="21"/>
      <c r="AJ43" s="21"/>
      <c r="AK43" s="21" t="s">
        <v>5</v>
      </c>
      <c r="AL43" s="21"/>
      <c r="AM43" s="11"/>
      <c r="AN43" s="11"/>
      <c r="AO43" s="11"/>
      <c r="AP43" s="11"/>
      <c r="AQ43" s="11"/>
      <c r="AR43" s="24"/>
      <c r="AS43" s="24"/>
      <c r="AT43" s="24"/>
      <c r="AU43" s="11"/>
      <c r="AV43" s="6"/>
    </row>
    <row r="44" spans="1:48" ht="15">
      <c r="A44" s="5">
        <f>A43+1</f>
        <v>23</v>
      </c>
      <c r="B44" s="6"/>
      <c r="C44" s="6"/>
      <c r="D44" s="6"/>
      <c r="E44" s="5">
        <f>E43</f>
        <v>0</v>
      </c>
      <c r="F44" s="5">
        <f>IF(E44&gt;0,3,IF(AND(D49=1,E44=0),1,IF(AND(D49=2,E44=0),1,2)))</f>
        <v>2</v>
      </c>
      <c r="G44" s="6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24" t="s">
        <v>82</v>
      </c>
      <c r="AS44" s="24"/>
      <c r="AT44" s="24"/>
      <c r="AU44" s="11"/>
      <c r="AV44" s="6"/>
    </row>
    <row r="45" spans="1:48" ht="15">
      <c r="A45" s="5">
        <f>A44+1</f>
        <v>24</v>
      </c>
      <c r="B45" s="6"/>
      <c r="C45" s="6"/>
      <c r="D45" s="6"/>
      <c r="E45" s="5">
        <f>E44</f>
        <v>0</v>
      </c>
      <c r="F45" s="5">
        <f>IF(E45&gt;0,3,IF(AND(D50=1,E45=0),1,IF(AND(D50=2,E45=0),1,2)))</f>
        <v>1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24"/>
      <c r="AS45" s="25" t="str">
        <f>IF(AND(AT36="",AT56=""),"",IF(AT36&gt;AT56,AS36,AS56))</f>
        <v/>
      </c>
      <c r="AT45" s="24"/>
      <c r="AU45" s="6"/>
      <c r="AV45" s="6"/>
    </row>
    <row r="46" spans="2:48" ht="15">
      <c r="B46" s="6"/>
      <c r="C46" s="6"/>
      <c r="D46" s="6"/>
      <c r="E46" s="6"/>
      <c r="F46" s="6"/>
      <c r="G46" s="6"/>
      <c r="H46" s="26"/>
      <c r="I46" s="26" t="s">
        <v>83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4"/>
      <c r="AS46" s="25"/>
      <c r="AT46" s="24"/>
      <c r="AU46" s="26"/>
      <c r="AV46" s="6"/>
    </row>
    <row r="47" spans="2:48" ht="15">
      <c r="B47" s="6" t="s">
        <v>35</v>
      </c>
      <c r="C47" s="14" t="str">
        <f>IF('[1]Vorrunde'!D39="","",'[1]Vorrunde'!D39)</f>
        <v>Philipp "Flash" Stadler</v>
      </c>
      <c r="D47" s="14">
        <f>IF('[1]Vorrunde'!I39="","",'[1]Vorrunde'!I39)</f>
        <v>1</v>
      </c>
      <c r="E47" s="6"/>
      <c r="F47" s="6"/>
      <c r="G47" s="6"/>
      <c r="H47" s="26"/>
      <c r="I47" s="26" t="s">
        <v>84</v>
      </c>
      <c r="J47" s="26"/>
      <c r="K47" s="26"/>
      <c r="L47" s="12"/>
      <c r="M47" s="13" t="s">
        <v>85</v>
      </c>
      <c r="N47" s="12"/>
      <c r="O47" s="12"/>
      <c r="P47" s="12"/>
      <c r="Q47" s="12"/>
      <c r="R47" s="12"/>
      <c r="S47" s="12"/>
      <c r="T47" s="12"/>
      <c r="U47" s="13" t="s">
        <v>86</v>
      </c>
      <c r="V47" s="12"/>
      <c r="W47" s="12"/>
      <c r="X47" s="12"/>
      <c r="Y47" s="12" t="s">
        <v>87</v>
      </c>
      <c r="Z47" s="12"/>
      <c r="AA47" s="12"/>
      <c r="AB47" s="12"/>
      <c r="AC47" s="13" t="s">
        <v>88</v>
      </c>
      <c r="AD47" s="12"/>
      <c r="AE47" s="12"/>
      <c r="AF47" s="12"/>
      <c r="AG47" s="13" t="s">
        <v>89</v>
      </c>
      <c r="AH47" s="12"/>
      <c r="AI47" s="12"/>
      <c r="AJ47" s="12"/>
      <c r="AK47" s="13" t="s">
        <v>90</v>
      </c>
      <c r="AL47" s="12"/>
      <c r="AM47" s="26"/>
      <c r="AN47" s="26"/>
      <c r="AO47" s="27" t="s">
        <v>91</v>
      </c>
      <c r="AP47" s="26"/>
      <c r="AQ47" s="26"/>
      <c r="AR47" s="24"/>
      <c r="AS47" s="25"/>
      <c r="AT47" s="24"/>
      <c r="AU47" s="26"/>
      <c r="AV47" s="6"/>
    </row>
    <row r="48" spans="1:48" ht="15">
      <c r="A48" s="5">
        <f>A45+1</f>
        <v>25</v>
      </c>
      <c r="B48" s="6" t="str">
        <f>B47</f>
        <v>F</v>
      </c>
      <c r="C48" s="14" t="str">
        <f>IF('[1]Vorrunde'!D40="","",'[1]Vorrunde'!D40)</f>
        <v>Christian Stelter</v>
      </c>
      <c r="D48" s="14">
        <f>IF('[1]Vorrunde'!I40="","",'[1]Vorrunde'!I40)</f>
        <v>4</v>
      </c>
      <c r="E48" s="5">
        <f>'[1]Vorrunde'!Q46</f>
        <v>0</v>
      </c>
      <c r="F48" s="5">
        <f>IF(E48&gt;0,3,IF(AND(D54=1,E48=0),1,IF(AND(D54=2,E48=0),1,2)))</f>
        <v>1</v>
      </c>
      <c r="G48" s="6"/>
      <c r="H48" s="26"/>
      <c r="I48" s="26"/>
      <c r="J48" s="26"/>
      <c r="K48" s="26"/>
      <c r="L48" s="12"/>
      <c r="M48" s="12" t="s">
        <v>92</v>
      </c>
      <c r="N48" s="12"/>
      <c r="O48" s="12"/>
      <c r="P48" s="12"/>
      <c r="Q48" s="12"/>
      <c r="R48" s="12"/>
      <c r="S48" s="12"/>
      <c r="T48" s="12"/>
      <c r="U48" s="12" t="s">
        <v>93</v>
      </c>
      <c r="V48" s="12"/>
      <c r="W48" s="12"/>
      <c r="X48" s="12"/>
      <c r="Y48" s="12"/>
      <c r="Z48" s="12"/>
      <c r="AA48" s="12"/>
      <c r="AB48" s="12"/>
      <c r="AC48" s="12" t="s">
        <v>94</v>
      </c>
      <c r="AD48" s="12"/>
      <c r="AE48" s="12"/>
      <c r="AF48" s="12"/>
      <c r="AG48" s="12"/>
      <c r="AH48" s="12"/>
      <c r="AI48" s="12"/>
      <c r="AJ48" s="12"/>
      <c r="AK48" s="12" t="s">
        <v>95</v>
      </c>
      <c r="AL48" s="12"/>
      <c r="AM48" s="26"/>
      <c r="AN48" s="26"/>
      <c r="AO48" s="26" t="s">
        <v>95</v>
      </c>
      <c r="AP48" s="26"/>
      <c r="AQ48" s="26"/>
      <c r="AR48" s="24" t="s">
        <v>96</v>
      </c>
      <c r="AS48" s="24"/>
      <c r="AT48" s="24"/>
      <c r="AU48" s="26"/>
      <c r="AV48" s="6"/>
    </row>
    <row r="49" spans="1:48" ht="15">
      <c r="A49" s="5">
        <f>A48+1</f>
        <v>26</v>
      </c>
      <c r="B49" s="6" t="str">
        <f>B48</f>
        <v>F</v>
      </c>
      <c r="C49" s="14" t="str">
        <f>IF('[1]Vorrunde'!D41="","",'[1]Vorrunde'!D41)</f>
        <v>Michael Faber</v>
      </c>
      <c r="D49" s="14">
        <f>IF('[1]Vorrunde'!I41="","",'[1]Vorrunde'!I41)</f>
        <v>3</v>
      </c>
      <c r="E49" s="5">
        <f>E48</f>
        <v>0</v>
      </c>
      <c r="F49" s="5">
        <f>IF(E49&gt;0,3,IF(AND(D55=1,E49=0),1,IF(AND(D55=2,E49=0),1,2)))</f>
        <v>2</v>
      </c>
      <c r="G49" s="6"/>
      <c r="H49" s="26"/>
      <c r="I49" s="26" t="s">
        <v>8</v>
      </c>
      <c r="J49" s="26" t="s">
        <v>10</v>
      </c>
      <c r="K49" s="26"/>
      <c r="L49" s="12"/>
      <c r="M49" s="12" t="s">
        <v>8</v>
      </c>
      <c r="N49" s="12" t="s">
        <v>10</v>
      </c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26"/>
      <c r="AN49" s="26"/>
      <c r="AO49" s="26" t="s">
        <v>97</v>
      </c>
      <c r="AP49" s="26"/>
      <c r="AQ49" s="26"/>
      <c r="AR49" s="24"/>
      <c r="AS49" s="28" t="str">
        <f>IF(AND(AT36="",AT56=""),"",IF(AT36&gt;AT56,"KEINEN EXTRAPREIS","EINEN TROSTPREIS"))</f>
        <v/>
      </c>
      <c r="AT49" s="24"/>
      <c r="AU49" s="26"/>
      <c r="AV49" s="6"/>
    </row>
    <row r="50" spans="1:48" ht="15">
      <c r="A50" s="5">
        <f>A49+1</f>
        <v>27</v>
      </c>
      <c r="B50" s="6" t="str">
        <f>B49</f>
        <v>F</v>
      </c>
      <c r="C50" s="14" t="str">
        <f>IF('[1]Vorrunde'!D42="","",'[1]Vorrunde'!D42)</f>
        <v>Torsten Baus</v>
      </c>
      <c r="D50" s="14">
        <f>IF('[1]Vorrunde'!I42="","",'[1]Vorrunde'!I42)</f>
        <v>2</v>
      </c>
      <c r="E50" s="5">
        <f>E49</f>
        <v>0</v>
      </c>
      <c r="F50" s="5">
        <f>IF(E50&gt;0,3,IF(AND(D56=1,E50=0),1,IF(AND(D56=2,E50=0),1,2)))</f>
        <v>2</v>
      </c>
      <c r="G50" s="6"/>
      <c r="H50" s="26">
        <v>1</v>
      </c>
      <c r="I50" s="14" t="str">
        <f>IF('[1]Ablaufplan'!$H$4="inaktiv","",VLOOKUP(H50,'[1]Vorrunde'!$AC$31:$AD$50,2,FALSE))</f>
        <v>Margrit Dittmann</v>
      </c>
      <c r="J50" s="14">
        <v>5</v>
      </c>
      <c r="K50" s="26"/>
      <c r="L50" s="12">
        <v>1</v>
      </c>
      <c r="M50" s="14" t="str">
        <f>IF('[1]Ablaufplan'!$H$5="inaktiv","",VLOOKUP(L50,'[1]Runde 1'!J$44:K$53,2,FALSE))</f>
        <v>Jens Stelter</v>
      </c>
      <c r="N50" s="14">
        <v>2</v>
      </c>
      <c r="O50" s="12"/>
      <c r="P50" s="12"/>
      <c r="Q50" s="12"/>
      <c r="R50" s="12"/>
      <c r="S50" s="12"/>
      <c r="T50" s="12"/>
      <c r="U50" s="15">
        <f>'[1]Ablaufplan'!E$9</f>
        <v>42545</v>
      </c>
      <c r="V50" s="12"/>
      <c r="W50" s="12"/>
      <c r="X50" s="12"/>
      <c r="Y50" s="12"/>
      <c r="Z50" s="12"/>
      <c r="AA50" s="12"/>
      <c r="AB50" s="12"/>
      <c r="AC50" s="15">
        <f>'[1]Ablaufplan'!E$13</f>
        <v>42573</v>
      </c>
      <c r="AD50" s="12"/>
      <c r="AE50" s="12"/>
      <c r="AF50" s="12"/>
      <c r="AG50" s="12"/>
      <c r="AH50" s="12"/>
      <c r="AI50" s="12"/>
      <c r="AJ50" s="12"/>
      <c r="AK50" s="15">
        <f>'[1]Ablaufplan'!E$17</f>
        <v>42601</v>
      </c>
      <c r="AL50" s="12"/>
      <c r="AM50" s="26"/>
      <c r="AN50" s="26"/>
      <c r="AO50" s="29">
        <f>'[1]Ablaufplan'!E$19</f>
        <v>42615</v>
      </c>
      <c r="AP50" s="26"/>
      <c r="AQ50" s="26"/>
      <c r="AR50" s="26"/>
      <c r="AS50" s="26"/>
      <c r="AT50" s="26"/>
      <c r="AU50" s="26"/>
      <c r="AV50" s="6"/>
    </row>
    <row r="51" spans="1:48" ht="15">
      <c r="A51" s="5">
        <f>A50+1</f>
        <v>28</v>
      </c>
      <c r="B51" s="6"/>
      <c r="C51" s="6"/>
      <c r="D51" s="6"/>
      <c r="E51" s="5">
        <f>E50</f>
        <v>0</v>
      </c>
      <c r="F51" s="5">
        <f>IF(E51&gt;0,3,IF(AND(D57=1,E51=0),1,IF(AND(D57=2,E51=0),1,2)))</f>
        <v>1</v>
      </c>
      <c r="G51" s="6"/>
      <c r="H51" s="26">
        <v>2</v>
      </c>
      <c r="I51" s="14" t="str">
        <f>IF('[1]Ablaufplan'!$H$4="inaktiv","",VLOOKUP(H51,'[1]Vorrunde'!$AC$31:$AD$50,2,FALSE))</f>
        <v>Jens Stelter</v>
      </c>
      <c r="J51" s="14">
        <v>6</v>
      </c>
      <c r="K51" s="26"/>
      <c r="L51" s="12">
        <v>2</v>
      </c>
      <c r="M51" s="14" t="str">
        <f>IF('[1]Ablaufplan'!$H$5="inaktiv","",VLOOKUP(L51,'[1]Runde 1'!J$44:K$53,2,FALSE))</f>
        <v>Ronny Möller</v>
      </c>
      <c r="N51" s="14">
        <v>3</v>
      </c>
      <c r="O51" s="12"/>
      <c r="P51" s="12"/>
      <c r="Q51" s="12"/>
      <c r="R51" s="12"/>
      <c r="S51" s="12"/>
      <c r="T51" s="12"/>
      <c r="U51" s="15">
        <f>'[1]Ablaufplan'!G$9</f>
        <v>42558</v>
      </c>
      <c r="V51" s="12"/>
      <c r="W51" s="12"/>
      <c r="X51" s="12"/>
      <c r="Y51" s="12"/>
      <c r="Z51" s="12"/>
      <c r="AA51" s="12"/>
      <c r="AB51" s="12"/>
      <c r="AC51" s="15">
        <f>'[1]Ablaufplan'!G$13</f>
        <v>42586</v>
      </c>
      <c r="AD51" s="12"/>
      <c r="AE51" s="12"/>
      <c r="AF51" s="12"/>
      <c r="AG51" s="12"/>
      <c r="AH51" s="12"/>
      <c r="AI51" s="12"/>
      <c r="AJ51" s="12"/>
      <c r="AK51" s="15">
        <f>'[1]Ablaufplan'!G$17</f>
        <v>42614</v>
      </c>
      <c r="AL51" s="12"/>
      <c r="AM51" s="26"/>
      <c r="AN51" s="26"/>
      <c r="AO51" s="29">
        <f>'[1]Ablaufplan'!G$19</f>
        <v>42628</v>
      </c>
      <c r="AP51" s="26"/>
      <c r="AQ51" s="26"/>
      <c r="AR51" s="26"/>
      <c r="AS51" s="26"/>
      <c r="AT51" s="26"/>
      <c r="AU51" s="26"/>
      <c r="AV51" s="6"/>
    </row>
    <row r="52" spans="2:48" ht="15">
      <c r="B52" s="6"/>
      <c r="C52" s="6"/>
      <c r="D52" s="6"/>
      <c r="E52" s="6"/>
      <c r="F52" s="6"/>
      <c r="G52" s="6"/>
      <c r="H52" s="26"/>
      <c r="I52" s="26"/>
      <c r="J52" s="26"/>
      <c r="K52" s="26"/>
      <c r="L52" s="12"/>
      <c r="M52" s="12"/>
      <c r="N52" s="12"/>
      <c r="O52" s="12"/>
      <c r="P52" s="12"/>
      <c r="Q52" s="12"/>
      <c r="R52" s="12"/>
      <c r="S52" s="12"/>
      <c r="T52" s="12"/>
      <c r="U52" s="12" t="s">
        <v>5</v>
      </c>
      <c r="V52" s="12"/>
      <c r="W52" s="12"/>
      <c r="X52" s="12"/>
      <c r="Y52" s="12"/>
      <c r="Z52" s="12"/>
      <c r="AA52" s="12"/>
      <c r="AB52" s="12"/>
      <c r="AC52" s="12" t="s">
        <v>5</v>
      </c>
      <c r="AD52" s="12"/>
      <c r="AE52" s="12"/>
      <c r="AF52" s="12"/>
      <c r="AG52" s="12"/>
      <c r="AH52" s="12"/>
      <c r="AI52" s="12"/>
      <c r="AJ52" s="12"/>
      <c r="AK52" s="12" t="s">
        <v>5</v>
      </c>
      <c r="AL52" s="12"/>
      <c r="AM52" s="26"/>
      <c r="AN52" s="26"/>
      <c r="AO52" s="26" t="s">
        <v>5</v>
      </c>
      <c r="AP52" s="26"/>
      <c r="AQ52" s="26"/>
      <c r="AR52" s="26"/>
      <c r="AS52" s="26"/>
      <c r="AT52" s="26"/>
      <c r="AU52" s="26"/>
      <c r="AV52" s="6"/>
    </row>
    <row r="53" spans="2:48" ht="15">
      <c r="B53" s="6"/>
      <c r="C53" s="6"/>
      <c r="D53" s="6"/>
      <c r="E53" s="6"/>
      <c r="F53" s="6"/>
      <c r="G53" s="6"/>
      <c r="H53" s="26">
        <v>3</v>
      </c>
      <c r="I53" s="14" t="str">
        <f>IF('[1]Ablaufplan'!$H$4="inaktiv","",VLOOKUP(H53,'[1]Vorrunde'!$AC$31:$AD$50,2,FALSE))</f>
        <v>Michael Faber</v>
      </c>
      <c r="J53" s="14">
        <v>2</v>
      </c>
      <c r="K53" s="26"/>
      <c r="L53" s="12">
        <v>3</v>
      </c>
      <c r="M53" s="14" t="str">
        <f>IF('[1]Ablaufplan'!$H$5="inaktiv","",VLOOKUP(L53,'[1]Runde 1'!J$44:K$53,2,FALSE))</f>
        <v>Susann Fischer</v>
      </c>
      <c r="N53" s="14">
        <v>2</v>
      </c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26"/>
      <c r="AN53" s="26"/>
      <c r="AO53" s="26"/>
      <c r="AP53" s="26"/>
      <c r="AQ53" s="26"/>
      <c r="AR53" s="26"/>
      <c r="AS53" s="26"/>
      <c r="AT53" s="26"/>
      <c r="AU53" s="26"/>
      <c r="AV53" s="6"/>
    </row>
    <row r="54" spans="1:48" ht="15">
      <c r="A54" s="5">
        <f>A51+1</f>
        <v>29</v>
      </c>
      <c r="B54" s="6" t="s">
        <v>39</v>
      </c>
      <c r="C54" s="14" t="str">
        <f>IF('[1]Vorrunde'!D46="","",'[1]Vorrunde'!D46)</f>
        <v>Daniel Blank</v>
      </c>
      <c r="D54" s="14">
        <f>IF('[1]Vorrunde'!I46="","",'[1]Vorrunde'!I46)</f>
        <v>1</v>
      </c>
      <c r="E54" s="5">
        <f>'[1]Vorrunde'!Q53</f>
        <v>0</v>
      </c>
      <c r="F54" s="5">
        <f>IF(E54&gt;0,3,IF(AND(D61=1,E54=0),1,IF(AND(D61=2,E54=0),1,2)))</f>
        <v>2</v>
      </c>
      <c r="G54" s="6"/>
      <c r="H54" s="26">
        <v>4</v>
      </c>
      <c r="I54" s="14" t="str">
        <f>IF('[1]Ablaufplan'!$H$4="inaktiv","",VLOOKUP(H54,'[1]Vorrunde'!$AC$31:$AD$50,2,FALSE))</f>
        <v>Jens Erdmann</v>
      </c>
      <c r="J54" s="14">
        <v>7</v>
      </c>
      <c r="K54" s="26"/>
      <c r="L54" s="12">
        <v>4</v>
      </c>
      <c r="M54" s="14" t="str">
        <f>IF('[1]Ablaufplan'!$H$5="inaktiv","",VLOOKUP(L54,'[1]Runde 1'!J$44:K$53,2,FALSE))</f>
        <v>Jens Erdmann</v>
      </c>
      <c r="N54" s="14">
        <v>7</v>
      </c>
      <c r="O54" s="12"/>
      <c r="P54" s="12"/>
      <c r="Q54" s="12"/>
      <c r="R54" s="12"/>
      <c r="S54" s="12"/>
      <c r="T54" s="12"/>
      <c r="U54" s="12" t="s">
        <v>8</v>
      </c>
      <c r="V54" s="12" t="s">
        <v>10</v>
      </c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26"/>
      <c r="AN54" s="26"/>
      <c r="AO54" s="26"/>
      <c r="AP54" s="26"/>
      <c r="AQ54" s="26"/>
      <c r="AR54" s="18"/>
      <c r="AS54" s="18"/>
      <c r="AT54" s="18"/>
      <c r="AU54" s="18"/>
      <c r="AV54" s="6"/>
    </row>
    <row r="55" spans="1:48" ht="15">
      <c r="A55" s="5">
        <f>A54+1</f>
        <v>30</v>
      </c>
      <c r="B55" s="6" t="str">
        <f>B54</f>
        <v>G</v>
      </c>
      <c r="C55" s="14" t="str">
        <f>IF('[1]Vorrunde'!D47="","",'[1]Vorrunde'!D47)</f>
        <v>Marcel Pösel</v>
      </c>
      <c r="D55" s="14">
        <f>IF('[1]Vorrunde'!I47="","",'[1]Vorrunde'!I47)</f>
        <v>3</v>
      </c>
      <c r="E55" s="5">
        <f>E54</f>
        <v>0</v>
      </c>
      <c r="F55" s="5">
        <f>IF(E55&gt;0,3,IF(AND(D62=1,E55=0),1,IF(AND(D62=2,E55=0),1,2)))</f>
        <v>2</v>
      </c>
      <c r="G55" s="6"/>
      <c r="H55" s="26"/>
      <c r="I55" s="26"/>
      <c r="J55" s="26"/>
      <c r="K55" s="26"/>
      <c r="L55" s="12"/>
      <c r="M55" s="12"/>
      <c r="N55" s="12"/>
      <c r="O55" s="12"/>
      <c r="P55" s="12"/>
      <c r="Q55" s="12"/>
      <c r="R55" s="12"/>
      <c r="S55" s="12"/>
      <c r="T55" s="12">
        <v>1</v>
      </c>
      <c r="U55" s="14" t="str">
        <f>IF('[1]Ablaufplan'!$H$9="inaktiv","",VLOOKUP(T55,'[1]Runde 3'!J$44:K$48,2,FALSE))</f>
        <v>Marcel Pösel</v>
      </c>
      <c r="V55" s="14">
        <v>3</v>
      </c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26"/>
      <c r="AN55" s="26"/>
      <c r="AO55" s="26"/>
      <c r="AP55" s="26"/>
      <c r="AQ55" s="26"/>
      <c r="AR55" s="18"/>
      <c r="AS55" s="18" t="s">
        <v>8</v>
      </c>
      <c r="AT55" s="18" t="s">
        <v>10</v>
      </c>
      <c r="AU55" s="18"/>
      <c r="AV55" s="6"/>
    </row>
    <row r="56" spans="1:48" ht="15">
      <c r="A56" s="5">
        <f>A55+1</f>
        <v>31</v>
      </c>
      <c r="B56" s="6" t="str">
        <f>B55</f>
        <v>G</v>
      </c>
      <c r="C56" s="14" t="str">
        <f>IF('[1]Vorrunde'!D48="","",'[1]Vorrunde'!D48)</f>
        <v>Frank Wegener</v>
      </c>
      <c r="D56" s="14">
        <f>IF('[1]Vorrunde'!I48="","",'[1]Vorrunde'!I48)</f>
        <v>4</v>
      </c>
      <c r="E56" s="5">
        <f>E55</f>
        <v>0</v>
      </c>
      <c r="F56" s="5">
        <f>IF(E56&gt;0,3,IF(AND(D63=1,E56=0),1,IF(AND(D63=2,E56=0),1,2)))</f>
        <v>1</v>
      </c>
      <c r="G56" s="6"/>
      <c r="H56" s="26">
        <v>5</v>
      </c>
      <c r="I56" s="14" t="str">
        <f>IF('[1]Ablaufplan'!$H$4="inaktiv","",VLOOKUP(H56,'[1]Vorrunde'!$AC$31:$AD$50,2,FALSE))</f>
        <v>Greg Marter</v>
      </c>
      <c r="J56" s="14">
        <v>0</v>
      </c>
      <c r="K56" s="26"/>
      <c r="L56" s="12">
        <v>5</v>
      </c>
      <c r="M56" s="14" t="str">
        <f>IF('[1]Ablaufplan'!$H$5="inaktiv","",VLOOKUP(L56,'[1]Runde 1'!J$44:K$53,2,FALSE))</f>
        <v>Marcel Pösel</v>
      </c>
      <c r="N56" s="14">
        <v>5</v>
      </c>
      <c r="O56" s="12"/>
      <c r="P56" s="12"/>
      <c r="Q56" s="12"/>
      <c r="R56" s="12"/>
      <c r="S56" s="12"/>
      <c r="T56" s="12">
        <v>2</v>
      </c>
      <c r="U56" s="14" t="str">
        <f>IF('[1]Ablaufplan'!$H$9="inaktiv","",VLOOKUP(T56,'[1]Runde 3'!J$44:K$48,2,FALSE))</f>
        <v>Ronny Möller</v>
      </c>
      <c r="V56" s="14">
        <v>2</v>
      </c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26"/>
      <c r="AN56" s="26"/>
      <c r="AO56" s="26"/>
      <c r="AP56" s="26"/>
      <c r="AQ56" s="26"/>
      <c r="AR56" s="18"/>
      <c r="AS56" s="14" t="str">
        <f>AS64</f>
        <v/>
      </c>
      <c r="AT56" s="14"/>
      <c r="AU56" s="18"/>
      <c r="AV56" s="6"/>
    </row>
    <row r="57" spans="1:48" ht="15">
      <c r="A57" s="5">
        <f>A56+1</f>
        <v>32</v>
      </c>
      <c r="B57" s="6" t="str">
        <f>B56</f>
        <v>G</v>
      </c>
      <c r="C57" s="14" t="str">
        <f>IF('[1]Vorrunde'!D49="","",'[1]Vorrunde'!D49)</f>
        <v>Jakob</v>
      </c>
      <c r="D57" s="14">
        <f>IF('[1]Vorrunde'!I49="","",'[1]Vorrunde'!I49)</f>
        <v>2</v>
      </c>
      <c r="E57" s="5">
        <f>E56</f>
        <v>0</v>
      </c>
      <c r="F57" s="5">
        <f>IF(E57&gt;0,3,IF(AND(D64=1,E57=0),1,IF(AND(D64=2,E57=0),1,2)))</f>
        <v>1</v>
      </c>
      <c r="G57" s="6"/>
      <c r="H57" s="26">
        <v>6</v>
      </c>
      <c r="I57" s="14" t="str">
        <f>IF('[1]Ablaufplan'!$H$4="inaktiv","",VLOOKUP(H57,'[1]Vorrunde'!$AC$31:$AD$50,2,FALSE))</f>
        <v>Susann Fischer</v>
      </c>
      <c r="J57" s="14">
        <v>1</v>
      </c>
      <c r="K57" s="26"/>
      <c r="L57" s="12">
        <v>6</v>
      </c>
      <c r="M57" s="14" t="str">
        <f>IF('[1]Ablaufplan'!$H$5="inaktiv","",VLOOKUP(L57,'[1]Runde 1'!J$44:K$53,2,FALSE))</f>
        <v>Fabian Frei</v>
      </c>
      <c r="N57" s="14">
        <v>2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 t="s">
        <v>8</v>
      </c>
      <c r="AD57" s="12" t="s">
        <v>10</v>
      </c>
      <c r="AE57" s="12"/>
      <c r="AF57" s="12"/>
      <c r="AG57" s="12"/>
      <c r="AH57" s="12"/>
      <c r="AI57" s="12"/>
      <c r="AJ57" s="12"/>
      <c r="AK57" s="12"/>
      <c r="AL57" s="12"/>
      <c r="AM57" s="26"/>
      <c r="AN57" s="26"/>
      <c r="AO57" s="26"/>
      <c r="AP57" s="26"/>
      <c r="AQ57" s="26"/>
      <c r="AR57" s="18"/>
      <c r="AS57" s="18"/>
      <c r="AT57" s="18"/>
      <c r="AU57" s="18"/>
      <c r="AV57" s="6"/>
    </row>
    <row r="58" spans="2:48" ht="15">
      <c r="B58" s="6"/>
      <c r="C58" s="6"/>
      <c r="D58" s="6"/>
      <c r="E58" s="6"/>
      <c r="F58" s="6"/>
      <c r="G58" s="6"/>
      <c r="H58" s="26"/>
      <c r="I58" s="26"/>
      <c r="J58" s="26"/>
      <c r="K58" s="26"/>
      <c r="L58" s="12"/>
      <c r="M58" s="12"/>
      <c r="N58" s="12"/>
      <c r="O58" s="12"/>
      <c r="P58" s="12"/>
      <c r="Q58" s="12"/>
      <c r="R58" s="12"/>
      <c r="S58" s="12"/>
      <c r="T58" s="12">
        <v>3</v>
      </c>
      <c r="U58" s="14" t="str">
        <f>IF('[1]Ablaufplan'!$H$9="inaktiv","",VLOOKUP(T58,'[1]Runde 3'!J$44:K$48,2,FALSE))</f>
        <v>Thomas Horenburg</v>
      </c>
      <c r="V58" s="14">
        <v>6</v>
      </c>
      <c r="W58" s="12"/>
      <c r="X58" s="12"/>
      <c r="Y58" s="12"/>
      <c r="Z58" s="12"/>
      <c r="AA58" s="12"/>
      <c r="AB58" s="12">
        <v>1</v>
      </c>
      <c r="AC58" s="14" t="str">
        <f>IF('[1]Ablaufplan'!$H$13="inaktiv","",VLOOKUP(AB58,'[1]Runde 4'!I$45:J47,2,FALSE))</f>
        <v>Thomas Horenburg</v>
      </c>
      <c r="AD58" s="14"/>
      <c r="AE58" s="12"/>
      <c r="AF58" s="12"/>
      <c r="AG58" s="12"/>
      <c r="AH58" s="12"/>
      <c r="AI58" s="12"/>
      <c r="AJ58" s="12"/>
      <c r="AK58" s="12"/>
      <c r="AL58" s="12"/>
      <c r="AM58" s="26"/>
      <c r="AN58" s="26"/>
      <c r="AO58" s="26"/>
      <c r="AP58" s="26"/>
      <c r="AQ58" s="26"/>
      <c r="AR58" s="18"/>
      <c r="AS58" s="18"/>
      <c r="AT58" s="18"/>
      <c r="AU58" s="18"/>
      <c r="AV58" s="6"/>
    </row>
    <row r="59" spans="2:48" ht="15">
      <c r="B59" s="6"/>
      <c r="C59" s="6"/>
      <c r="D59" s="6"/>
      <c r="E59" s="6"/>
      <c r="F59" s="6"/>
      <c r="G59" s="6"/>
      <c r="H59" s="26">
        <v>7</v>
      </c>
      <c r="I59" s="14" t="str">
        <f>IF('[1]Ablaufplan'!$H$4="inaktiv","",VLOOKUP(H59,'[1]Vorrunde'!$AC$31:$AD$50,2,FALSE))</f>
        <v>Ronny Möller</v>
      </c>
      <c r="J59" s="14">
        <v>7</v>
      </c>
      <c r="K59" s="26"/>
      <c r="L59" s="12">
        <v>7</v>
      </c>
      <c r="M59" s="14" t="str">
        <f>IF('[1]Ablaufplan'!$H$5="inaktiv","",VLOOKUP(L59,'[1]Runde 1'!J$44:K$53,2,FALSE))</f>
        <v>Martin Wangenheim</v>
      </c>
      <c r="N59" s="14">
        <v>3</v>
      </c>
      <c r="O59" s="12"/>
      <c r="P59" s="12"/>
      <c r="Q59" s="12"/>
      <c r="R59" s="12"/>
      <c r="S59" s="12"/>
      <c r="T59" s="12">
        <v>4</v>
      </c>
      <c r="U59" s="14" t="str">
        <f>IF('[1]Ablaufplan'!$H$9="inaktiv","",VLOOKUP(T59,'[1]Runde 3'!J$44:K$48,2,FALSE))</f>
        <v>Martin Stelter</v>
      </c>
      <c r="V59" s="14">
        <v>3</v>
      </c>
      <c r="W59" s="12"/>
      <c r="X59" s="12"/>
      <c r="Y59" s="12"/>
      <c r="Z59" s="12"/>
      <c r="AA59" s="12"/>
      <c r="AB59" s="12">
        <v>2</v>
      </c>
      <c r="AC59" s="14" t="str">
        <f>IF('[1]Ablaufplan'!$H$13="inaktiv","",VLOOKUP(AB59,'[1]Runde 4'!I$45:J47,2,FALSE))</f>
        <v>Jens Erdmann</v>
      </c>
      <c r="AD59" s="14"/>
      <c r="AE59" s="12"/>
      <c r="AF59" s="12"/>
      <c r="AG59" s="12"/>
      <c r="AH59" s="12"/>
      <c r="AI59" s="12"/>
      <c r="AJ59" s="12"/>
      <c r="AK59" s="12"/>
      <c r="AL59" s="12"/>
      <c r="AM59" s="26"/>
      <c r="AN59" s="26"/>
      <c r="AO59" s="26"/>
      <c r="AP59" s="26"/>
      <c r="AQ59" s="26"/>
      <c r="AR59" s="18"/>
      <c r="AS59" s="18"/>
      <c r="AT59" s="18"/>
      <c r="AU59" s="18"/>
      <c r="AV59" s="6"/>
    </row>
    <row r="60" spans="1:48" ht="15">
      <c r="A60" s="5">
        <f>A57+1</f>
        <v>33</v>
      </c>
      <c r="B60" s="6"/>
      <c r="C60" s="6"/>
      <c r="D60" s="6"/>
      <c r="E60" s="5">
        <f>'[1]Vorrunde'!Q60</f>
        <v>0</v>
      </c>
      <c r="F60" s="5">
        <f>IF(E60&gt;0,3,IF(AND(D68=1,E60=0),1,IF(AND(D68=2,E60=0),1,2)))</f>
        <v>2</v>
      </c>
      <c r="G60" s="6"/>
      <c r="H60" s="26">
        <v>8</v>
      </c>
      <c r="I60" s="14" t="str">
        <f>IF('[1]Ablaufplan'!$H$4="inaktiv","",VLOOKUP(H60,'[1]Vorrunde'!$AC$31:$AD$50,2,FALSE))</f>
        <v>Frank Wegener</v>
      </c>
      <c r="J60" s="14">
        <v>5</v>
      </c>
      <c r="K60" s="26"/>
      <c r="L60" s="12">
        <v>8</v>
      </c>
      <c r="M60" s="14" t="str">
        <f>IF('[1]Ablaufplan'!$H$5="inaktiv","",VLOOKUP(L60,'[1]Runde 1'!J$44:K$53,2,FALSE))</f>
        <v>Martin Stelter</v>
      </c>
      <c r="N60" s="14">
        <v>6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 t="s">
        <v>8</v>
      </c>
      <c r="AL60" s="12" t="s">
        <v>10</v>
      </c>
      <c r="AM60" s="26"/>
      <c r="AN60" s="26"/>
      <c r="AO60" s="26"/>
      <c r="AP60" s="26"/>
      <c r="AQ60" s="26"/>
      <c r="AR60" s="18"/>
      <c r="AS60" s="18"/>
      <c r="AT60" s="18"/>
      <c r="AU60" s="18"/>
      <c r="AV60" s="6"/>
    </row>
    <row r="61" spans="1:48" ht="15">
      <c r="A61" s="5">
        <f>A60+1</f>
        <v>34</v>
      </c>
      <c r="B61" s="6" t="s">
        <v>44</v>
      </c>
      <c r="C61" s="14" t="str">
        <f>IF('[1]Vorrunde'!D53="","",'[1]Vorrunde'!D53)</f>
        <v>Jens Stelter</v>
      </c>
      <c r="D61" s="14">
        <f>IF('[1]Vorrunde'!I53="","",'[1]Vorrunde'!I53)</f>
        <v>3</v>
      </c>
      <c r="E61" s="5">
        <f>E60</f>
        <v>0</v>
      </c>
      <c r="F61" s="5">
        <f>IF(E61&gt;0,3,IF(AND(D69=1,E61=0),1,IF(AND(D69=2,E61=0),1,2)))</f>
        <v>1</v>
      </c>
      <c r="G61" s="6"/>
      <c r="H61" s="26"/>
      <c r="I61" s="26"/>
      <c r="J61" s="26"/>
      <c r="K61" s="26"/>
      <c r="L61" s="12"/>
      <c r="M61" s="12"/>
      <c r="N61" s="12"/>
      <c r="O61" s="12"/>
      <c r="P61" s="12"/>
      <c r="Q61" s="12"/>
      <c r="R61" s="12"/>
      <c r="S61" s="12"/>
      <c r="T61" s="12">
        <v>5</v>
      </c>
      <c r="U61" s="14" t="str">
        <f>IF('[1]Ablaufplan'!$H$9="inaktiv","",VLOOKUP(T61,'[1]Runde 3'!J$44:K$48,2,FALSE))</f>
        <v>Jens Erdmann</v>
      </c>
      <c r="V61" s="14">
        <v>1</v>
      </c>
      <c r="W61" s="12"/>
      <c r="X61" s="12"/>
      <c r="Y61" s="12"/>
      <c r="Z61" s="12"/>
      <c r="AA61" s="12"/>
      <c r="AB61" s="12">
        <v>3</v>
      </c>
      <c r="AC61" s="14" t="str">
        <f>IF('[1]Ablaufplan'!$H$13="inaktiv","",VLOOKUP(AB61,'[1]Runde 4'!I$45:J47,2,FALSE))</f>
        <v>Marcel Pösel</v>
      </c>
      <c r="AD61" s="14">
        <v>1</v>
      </c>
      <c r="AE61" s="12"/>
      <c r="AF61" s="12"/>
      <c r="AG61" s="12"/>
      <c r="AH61" s="12"/>
      <c r="AI61" s="12"/>
      <c r="AJ61" s="12">
        <v>1</v>
      </c>
      <c r="AK61" s="14" t="str">
        <f>IF('[1]Ablaufplan'!$H$17="inaktiv","",VLOOKUP(AJ61,'[1]Runde 5'!I$45:J$46,2,FALSE))</f>
        <v/>
      </c>
      <c r="AL61" s="14"/>
      <c r="AM61" s="26"/>
      <c r="AN61" s="26"/>
      <c r="AO61" s="26"/>
      <c r="AP61" s="26"/>
      <c r="AQ61" s="26"/>
      <c r="AR61" s="18"/>
      <c r="AS61" s="18"/>
      <c r="AT61" s="18"/>
      <c r="AU61" s="18"/>
      <c r="AV61" s="6"/>
    </row>
    <row r="62" spans="1:48" ht="15">
      <c r="A62" s="5">
        <f>A61+1</f>
        <v>35</v>
      </c>
      <c r="B62" s="6" t="str">
        <f>B61</f>
        <v>H</v>
      </c>
      <c r="C62" s="14" t="str">
        <f>IF('[1]Vorrunde'!D54="","",'[1]Vorrunde'!D54)</f>
        <v>Martin Stelter</v>
      </c>
      <c r="D62" s="14">
        <f>IF('[1]Vorrunde'!I54="","",'[1]Vorrunde'!I54)</f>
        <v>4</v>
      </c>
      <c r="E62" s="5">
        <f>E61</f>
        <v>0</v>
      </c>
      <c r="F62" s="5">
        <f>IF(E62&gt;0,3,IF(AND(D70=1,E62=0),1,IF(AND(D70=2,E62=0),1,2)))</f>
        <v>2</v>
      </c>
      <c r="G62" s="6"/>
      <c r="H62" s="26">
        <v>9</v>
      </c>
      <c r="I62" s="14" t="str">
        <f>IF('[1]Ablaufplan'!$H$4="inaktiv","",VLOOKUP(H62,'[1]Vorrunde'!$AC$31:$AD$50,2,FALSE))</f>
        <v>Thomas Horenburg</v>
      </c>
      <c r="J62" s="14">
        <v>5</v>
      </c>
      <c r="K62" s="26"/>
      <c r="L62" s="12">
        <v>9</v>
      </c>
      <c r="M62" s="14" t="str">
        <f>IF('[1]Ablaufplan'!$H$5="inaktiv","",VLOOKUP(L62,'[1]Runde 1'!J$44:K$53,2,FALSE))</f>
        <v>Thomas Horenburg</v>
      </c>
      <c r="N62" s="14">
        <v>1</v>
      </c>
      <c r="O62" s="12"/>
      <c r="P62" s="12"/>
      <c r="Q62" s="12"/>
      <c r="R62" s="12"/>
      <c r="S62" s="12"/>
      <c r="T62" s="12">
        <v>6</v>
      </c>
      <c r="U62" s="14" t="e">
        <f>IF('[1]Ablaufplan'!$H$9="inaktiv","",VLOOKUP(T62,'[1]Runde 3'!J$44:K$48,2,FALSE))</f>
        <v>#N/A</v>
      </c>
      <c r="V62" s="14">
        <v>0</v>
      </c>
      <c r="W62" s="12"/>
      <c r="X62" s="12"/>
      <c r="Y62" s="12"/>
      <c r="Z62" s="12"/>
      <c r="AA62" s="12"/>
      <c r="AB62" s="12">
        <v>4</v>
      </c>
      <c r="AC62" s="14" t="e">
        <f>IF('[1]Ablaufplan'!$H$13="inaktiv","",VLOOKUP(AB62,'[1]Runde 4'!I$45:J47,2,FALSE))</f>
        <v>#N/A</v>
      </c>
      <c r="AD62" s="14">
        <v>0</v>
      </c>
      <c r="AE62" s="12"/>
      <c r="AF62" s="12"/>
      <c r="AG62" s="12"/>
      <c r="AH62" s="12"/>
      <c r="AI62" s="12"/>
      <c r="AJ62" s="12">
        <v>2</v>
      </c>
      <c r="AK62" s="14" t="str">
        <f>IF('[1]Ablaufplan'!$H$17="inaktiv","",VLOOKUP(AJ62,'[1]Runde 5'!I$45:J$46,2,FALSE))</f>
        <v/>
      </c>
      <c r="AL62" s="14"/>
      <c r="AM62" s="16"/>
      <c r="AN62" s="17"/>
      <c r="AO62" s="17" t="s">
        <v>8</v>
      </c>
      <c r="AP62" s="17" t="s">
        <v>10</v>
      </c>
      <c r="AQ62" s="17"/>
      <c r="AR62" s="18"/>
      <c r="AS62" s="19" t="s">
        <v>98</v>
      </c>
      <c r="AT62" s="18"/>
      <c r="AU62" s="18"/>
      <c r="AV62" s="6"/>
    </row>
    <row r="63" spans="1:48" ht="15">
      <c r="A63" s="5">
        <f>A62+1</f>
        <v>36</v>
      </c>
      <c r="B63" s="6" t="str">
        <f>B62</f>
        <v>H</v>
      </c>
      <c r="C63" s="14" t="str">
        <f>IF('[1]Vorrunde'!D55="","",'[1]Vorrunde'!D55)</f>
        <v>Oliver Möllemann</v>
      </c>
      <c r="D63" s="14">
        <f>IF('[1]Vorrunde'!I55="","",'[1]Vorrunde'!I55)</f>
        <v>2</v>
      </c>
      <c r="E63" s="5">
        <f>E62</f>
        <v>0</v>
      </c>
      <c r="F63" s="5">
        <f>IF(E63&gt;0,3,IF(AND(D71=1,E63=0),1,IF(AND(D71=2,E63=0),1,2)))</f>
        <v>1</v>
      </c>
      <c r="G63" s="6"/>
      <c r="H63" s="26">
        <v>10</v>
      </c>
      <c r="I63" s="14" t="str">
        <f>IF('[1]Ablaufplan'!$H$4="inaktiv","",VLOOKUP(H63,'[1]Vorrunde'!$AC$31:$AD$50,2,FALSE))</f>
        <v>Christian Stelter</v>
      </c>
      <c r="J63" s="14">
        <v>2</v>
      </c>
      <c r="K63" s="26"/>
      <c r="L63" s="12">
        <v>10</v>
      </c>
      <c r="M63" s="14" t="e">
        <f>IF('[1]Ablaufplan'!$H$5="inaktiv","",VLOOKUP(L63,'[1]Runde 1'!J$44:K$53,2,FALSE))</f>
        <v>#N/A</v>
      </c>
      <c r="N63" s="14">
        <v>0</v>
      </c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6"/>
      <c r="AN63" s="17"/>
      <c r="AO63" s="17"/>
      <c r="AP63" s="17"/>
      <c r="AQ63" s="17"/>
      <c r="AR63" s="18"/>
      <c r="AS63" s="18"/>
      <c r="AT63" s="18"/>
      <c r="AU63" s="18"/>
      <c r="AV63" s="6"/>
    </row>
    <row r="64" spans="2:48" ht="15">
      <c r="B64" s="6" t="str">
        <f>B63</f>
        <v>H</v>
      </c>
      <c r="C64" s="14" t="str">
        <f>IF('[1]Vorrunde'!D56="","",'[1]Vorrunde'!D56)</f>
        <v>Michael Jehle</v>
      </c>
      <c r="D64" s="14">
        <f>IF('[1]Vorrunde'!I56="","",'[1]Vorrunde'!I56)</f>
        <v>1</v>
      </c>
      <c r="E64" s="6"/>
      <c r="F64" s="6"/>
      <c r="G64" s="6"/>
      <c r="H64" s="26"/>
      <c r="I64" s="26"/>
      <c r="J64" s="26"/>
      <c r="K64" s="26"/>
      <c r="L64" s="26"/>
      <c r="M64" s="26"/>
      <c r="N64" s="26"/>
      <c r="O64" s="26"/>
      <c r="P64" s="26"/>
      <c r="Q64" s="26" t="s">
        <v>8</v>
      </c>
      <c r="R64" s="26" t="s">
        <v>10</v>
      </c>
      <c r="S64" s="26"/>
      <c r="T64" s="26"/>
      <c r="U64" s="26"/>
      <c r="V64" s="26"/>
      <c r="W64" s="26"/>
      <c r="X64" s="26"/>
      <c r="Y64" s="26" t="s">
        <v>8</v>
      </c>
      <c r="Z64" s="26" t="s">
        <v>10</v>
      </c>
      <c r="AA64" s="26"/>
      <c r="AB64" s="26"/>
      <c r="AC64" s="26"/>
      <c r="AD64" s="26"/>
      <c r="AE64" s="26"/>
      <c r="AF64" s="26"/>
      <c r="AG64" s="26" t="s">
        <v>8</v>
      </c>
      <c r="AH64" s="26" t="s">
        <v>10</v>
      </c>
      <c r="AI64" s="26"/>
      <c r="AJ64" s="26"/>
      <c r="AK64" s="26"/>
      <c r="AL64" s="26"/>
      <c r="AM64" s="16"/>
      <c r="AN64" s="17"/>
      <c r="AO64" s="14" t="str">
        <f>IF(AK61="","",IF(AL61&gt;AL62,AK61,IF(AL62&gt;AL61,AK62,"")))</f>
        <v/>
      </c>
      <c r="AP64" s="14"/>
      <c r="AQ64" s="17"/>
      <c r="AR64" s="18"/>
      <c r="AS64" s="20" t="str">
        <f>IF(AP64&gt;AP65,AO64,IF(AP65&gt;AP64,AO65,""))</f>
        <v/>
      </c>
      <c r="AT64" s="18"/>
      <c r="AU64" s="18"/>
      <c r="AV64" s="6"/>
    </row>
    <row r="65" spans="2:48" ht="15">
      <c r="B65" s="6"/>
      <c r="C65" s="6"/>
      <c r="D65" s="6"/>
      <c r="E65" s="6"/>
      <c r="F65" s="6"/>
      <c r="G65" s="6"/>
      <c r="H65" s="26">
        <v>11</v>
      </c>
      <c r="I65" s="14" t="str">
        <f>IF('[1]Ablaufplan'!$H$4="inaktiv","",VLOOKUP(H65,'[1]Vorrunde'!$AC$31:$AD$50,2,FALSE))</f>
        <v>Marcel Pösel</v>
      </c>
      <c r="J65" s="14">
        <v>1</v>
      </c>
      <c r="K65" s="26"/>
      <c r="L65" s="21">
        <v>1</v>
      </c>
      <c r="M65" s="14" t="str">
        <f>IF('[1]Ablaufplan'!$H$5="inaktiv","",VLOOKUP(L65,'[1]Runde 1'!J$54:K$63,2,FALSE))</f>
        <v>Andreas Wolfsohn</v>
      </c>
      <c r="N65" s="14">
        <v>5</v>
      </c>
      <c r="O65" s="21"/>
      <c r="P65" s="21">
        <v>1</v>
      </c>
      <c r="Q65" s="14" t="str">
        <f>IF('[1]Ablaufplan'!$H$7="inaktiv","",VLOOKUP(P65,'[1]Zwischenrunde 2'!J$48:K$57,2,FALSE))</f>
        <v>Michael Faber</v>
      </c>
      <c r="R65" s="14">
        <v>0</v>
      </c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16"/>
      <c r="AN65" s="17"/>
      <c r="AO65" s="14" t="str">
        <f>IF(AK66="","",IF(AL66&gt;AL67,AK66,IF(AL67&gt;AL66,AK67,"")))</f>
        <v/>
      </c>
      <c r="AP65" s="14"/>
      <c r="AQ65" s="17"/>
      <c r="AR65" s="18"/>
      <c r="AS65" s="20"/>
      <c r="AT65" s="18"/>
      <c r="AU65" s="18"/>
      <c r="AV65" s="6"/>
    </row>
    <row r="66" spans="1:48" ht="15">
      <c r="A66" s="5">
        <f>A63+1</f>
        <v>37</v>
      </c>
      <c r="B66" s="6"/>
      <c r="C66" s="6"/>
      <c r="D66" s="6"/>
      <c r="E66" s="5">
        <f>'[1]Vorrunde'!Q67</f>
        <v>6</v>
      </c>
      <c r="F66" s="5">
        <f>IF(E66&gt;0,3,IF(AND(D75=1,E66=0),1,IF(AND(D75=2,E66=0),1,2)))</f>
        <v>3</v>
      </c>
      <c r="G66" s="6"/>
      <c r="H66" s="26">
        <v>12</v>
      </c>
      <c r="I66" s="14" t="str">
        <f>IF('[1]Ablaufplan'!$H$4="inaktiv","",VLOOKUP(H66,'[1]Vorrunde'!$AC$31:$AD$50,2,FALSE))</f>
        <v>Andreas Wolfsohn</v>
      </c>
      <c r="J66" s="14">
        <v>0</v>
      </c>
      <c r="K66" s="26"/>
      <c r="L66" s="21">
        <v>2</v>
      </c>
      <c r="M66" s="14" t="str">
        <f>IF('[1]Ablaufplan'!$H$5="inaktiv","",VLOOKUP(L66,'[1]Runde 1'!J$54:K$63,2,FALSE))</f>
        <v>Katrin Freyberg</v>
      </c>
      <c r="N66" s="14">
        <v>3</v>
      </c>
      <c r="O66" s="21"/>
      <c r="P66" s="21">
        <v>2</v>
      </c>
      <c r="Q66" s="14" t="str">
        <f>IF('[1]Ablaufplan'!$H$7="inaktiv","",VLOOKUP(P66,'[1]Zwischenrunde 2'!J$48:K$57,2,FALSE))</f>
        <v>Andreas Wolfsohn</v>
      </c>
      <c r="R66" s="14">
        <v>1</v>
      </c>
      <c r="S66" s="21" t="s">
        <v>120</v>
      </c>
      <c r="T66" s="21">
        <v>1</v>
      </c>
      <c r="U66" s="14" t="str">
        <f>IF('[1]Ablaufplan'!$H$9="inaktiv","",VLOOKUP(T66,'[1]Runde 3'!J$60:K$64,2,FALSE))</f>
        <v>Christian Stelter</v>
      </c>
      <c r="V66" s="14">
        <v>1</v>
      </c>
      <c r="W66" s="21"/>
      <c r="X66" s="21">
        <v>1</v>
      </c>
      <c r="Y66" s="14" t="str">
        <f>IF('[1]Ablaufplan'!$H$11="inaktiv","",VLOOKUP(X66,'[1]Zwischenrunde 3'!J$49:K$54,2,FALSE))</f>
        <v>Fabian Frei</v>
      </c>
      <c r="Z66" s="14">
        <v>1</v>
      </c>
      <c r="AA66" s="21" t="s">
        <v>120</v>
      </c>
      <c r="AB66" s="21">
        <v>1</v>
      </c>
      <c r="AC66" s="14" t="str">
        <f>IF('[1]Ablaufplan'!$H$13="inaktiv","",VLOOKUP(AB66,'[1]Runde 4'!I$61:J$63,2,FALSE))</f>
        <v>Martin Stelter</v>
      </c>
      <c r="AD66" s="14"/>
      <c r="AE66" s="21"/>
      <c r="AF66" s="21">
        <v>1</v>
      </c>
      <c r="AG66" s="14" t="str">
        <f>IF('[1]Ablaufplan'!$H$15="inaktiv","",VLOOKUP(AF66,'[1]Zwischenrunde 4'!J$49:K$52,2,FALSE))</f>
        <v/>
      </c>
      <c r="AH66" s="14"/>
      <c r="AI66" s="21"/>
      <c r="AJ66" s="21">
        <v>1</v>
      </c>
      <c r="AK66" s="14" t="str">
        <f>IF('[1]Ablaufplan'!$H$17="inaktiv","",VLOOKUP(AJ66,'[1]Runde 5'!I$61:J$62,2,FALSE))</f>
        <v/>
      </c>
      <c r="AL66" s="14"/>
      <c r="AM66" s="16"/>
      <c r="AN66" s="17"/>
      <c r="AO66" s="17"/>
      <c r="AP66" s="17"/>
      <c r="AQ66" s="17"/>
      <c r="AR66" s="18"/>
      <c r="AS66" s="18"/>
      <c r="AT66" s="18"/>
      <c r="AU66" s="18"/>
      <c r="AV66" s="6"/>
    </row>
    <row r="67" spans="1:48" ht="15">
      <c r="A67" s="5">
        <f>A66+1</f>
        <v>38</v>
      </c>
      <c r="B67" s="6"/>
      <c r="C67" s="6"/>
      <c r="D67" s="6"/>
      <c r="E67" s="5">
        <f>E66</f>
        <v>6</v>
      </c>
      <c r="F67" s="5">
        <f>IF(E67&gt;0,3,IF(AND(D76=1,E67=0),1,IF(AND(D76=2,E67=0),1,2)))</f>
        <v>3</v>
      </c>
      <c r="G67" s="6"/>
      <c r="H67" s="26"/>
      <c r="I67" s="26"/>
      <c r="J67" s="26"/>
      <c r="K67" s="26"/>
      <c r="L67" s="21"/>
      <c r="M67" s="21"/>
      <c r="N67" s="21"/>
      <c r="O67" s="21"/>
      <c r="P67" s="21"/>
      <c r="Q67" s="21"/>
      <c r="R67" s="21"/>
      <c r="S67" s="21"/>
      <c r="T67" s="21">
        <v>2</v>
      </c>
      <c r="U67" s="14" t="str">
        <f>IF('[1]Ablaufplan'!$H$9="inaktiv","",VLOOKUP(T67,'[1]Runde 3'!J$60:K$64,2,FALSE))</f>
        <v>David Schönfeld</v>
      </c>
      <c r="V67" s="14">
        <v>0</v>
      </c>
      <c r="W67" s="21"/>
      <c r="X67" s="21">
        <v>2</v>
      </c>
      <c r="Y67" s="14" t="str">
        <f>IF('[1]Ablaufplan'!$H$11="inaktiv","",VLOOKUP(X67,'[1]Zwischenrunde 3'!J$49:K$54,2,FALSE))</f>
        <v>Ronny Möller</v>
      </c>
      <c r="Z67" s="14">
        <v>0</v>
      </c>
      <c r="AA67" s="21"/>
      <c r="AB67" s="21">
        <v>2</v>
      </c>
      <c r="AC67" s="14" t="str">
        <f>IF('[1]Ablaufplan'!$H$13="inaktiv","",VLOOKUP(AB67,'[1]Runde 4'!I$61:J$63,2,FALSE))</f>
        <v>Christian Stelter</v>
      </c>
      <c r="AD67" s="14"/>
      <c r="AE67" s="21"/>
      <c r="AF67" s="21">
        <v>2</v>
      </c>
      <c r="AG67" s="14" t="str">
        <f>IF('[1]Ablaufplan'!$H$15="inaktiv","",VLOOKUP(AF67,'[1]Zwischenrunde 4'!J$49:K$52,2,FALSE))</f>
        <v/>
      </c>
      <c r="AH67" s="14"/>
      <c r="AI67" s="21"/>
      <c r="AJ67" s="21">
        <v>2</v>
      </c>
      <c r="AK67" s="14" t="str">
        <f>IF('[1]Ablaufplan'!$H$17="inaktiv","",VLOOKUP(AJ67,'[1]Runde 5'!I$61:J$62,2,FALSE))</f>
        <v/>
      </c>
      <c r="AL67" s="14"/>
      <c r="AM67" s="16"/>
      <c r="AN67" s="17"/>
      <c r="AO67" s="17"/>
      <c r="AP67" s="17"/>
      <c r="AQ67" s="17"/>
      <c r="AR67" s="18"/>
      <c r="AS67" s="18"/>
      <c r="AT67" s="18"/>
      <c r="AU67" s="18"/>
      <c r="AV67" s="6"/>
    </row>
    <row r="68" spans="1:48" ht="15">
      <c r="A68" s="5">
        <f>A67+1</f>
        <v>39</v>
      </c>
      <c r="B68" s="6" t="s">
        <v>49</v>
      </c>
      <c r="C68" s="14" t="str">
        <f>IF('[1]Vorrunde'!D60="","",'[1]Vorrunde'!D60)</f>
        <v>Jens Erdmann</v>
      </c>
      <c r="D68" s="14">
        <f>IF('[1]Vorrunde'!I60="","",'[1]Vorrunde'!I60)</f>
        <v>3</v>
      </c>
      <c r="E68" s="5">
        <f>E67</f>
        <v>6</v>
      </c>
      <c r="F68" s="5">
        <f>IF(E68&gt;0,3,IF(AND(D77=1,E68=0),1,IF(AND(D77=2,E68=0),1,2)))</f>
        <v>3</v>
      </c>
      <c r="G68" s="6"/>
      <c r="H68" s="26">
        <v>13</v>
      </c>
      <c r="I68" s="14" t="str">
        <f>IF('[1]Ablaufplan'!$H$4="inaktiv","",VLOOKUP(H68,'[1]Vorrunde'!$AC$31:$AD$50,2,FALSE))</f>
        <v>Fabian Frei</v>
      </c>
      <c r="J68" s="14">
        <v>7</v>
      </c>
      <c r="K68" s="26"/>
      <c r="L68" s="21">
        <v>3</v>
      </c>
      <c r="M68" s="14" t="str">
        <f>IF('[1]Ablaufplan'!$H$5="inaktiv","",VLOOKUP(L68,'[1]Runde 1'!J$54:K$63,2,FALSE))</f>
        <v>Margrit Dittmann</v>
      </c>
      <c r="N68" s="14">
        <v>5</v>
      </c>
      <c r="O68" s="21"/>
      <c r="P68" s="21">
        <v>3</v>
      </c>
      <c r="Q68" s="14" t="str">
        <f>IF('[1]Ablaufplan'!$H$7="inaktiv","",VLOOKUP(P68,'[1]Zwischenrunde 2'!J$48:K$57,2,FALSE))</f>
        <v>Fabian Frei</v>
      </c>
      <c r="R68" s="14">
        <v>6</v>
      </c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6"/>
      <c r="AN68" s="26"/>
      <c r="AO68" s="26"/>
      <c r="AP68" s="26"/>
      <c r="AQ68" s="26"/>
      <c r="AR68" s="26"/>
      <c r="AS68" s="26"/>
      <c r="AT68" s="26"/>
      <c r="AU68" s="26"/>
      <c r="AV68" s="6"/>
    </row>
    <row r="69" spans="1:48" ht="15">
      <c r="A69" s="5">
        <f>A68+1</f>
        <v>40</v>
      </c>
      <c r="B69" s="6" t="str">
        <f>B68</f>
        <v>I</v>
      </c>
      <c r="C69" s="14" t="str">
        <f>IF('[1]Vorrunde'!D61="","",'[1]Vorrunde'!D61)</f>
        <v>Christian Kraatz</v>
      </c>
      <c r="D69" s="14">
        <f>IF('[1]Vorrunde'!I61="","",'[1]Vorrunde'!I61)</f>
        <v>1</v>
      </c>
      <c r="E69" s="5">
        <f>E68</f>
        <v>6</v>
      </c>
      <c r="F69" s="5">
        <f>IF(E69&gt;0,3,IF(AND(D78=1,E69=0),1,IF(AND(D78=2,E69=0),1,2)))</f>
        <v>3</v>
      </c>
      <c r="G69" s="6"/>
      <c r="H69" s="26">
        <v>14</v>
      </c>
      <c r="I69" s="14" t="str">
        <f>IF('[1]Ablaufplan'!$H$4="inaktiv","",VLOOKUP(H69,'[1]Vorrunde'!$AC$31:$AD$50,2,FALSE))</f>
        <v>Kay Büttner</v>
      </c>
      <c r="J69" s="14">
        <v>3</v>
      </c>
      <c r="K69" s="26"/>
      <c r="L69" s="21">
        <v>4</v>
      </c>
      <c r="M69" s="14" t="str">
        <f>IF('[1]Ablaufplan'!$H$5="inaktiv","",VLOOKUP(L69,'[1]Runde 1'!J$54:K$63,2,FALSE))</f>
        <v>Astrid Dittmann</v>
      </c>
      <c r="N69" s="14">
        <v>3</v>
      </c>
      <c r="O69" s="21"/>
      <c r="P69" s="21">
        <v>4</v>
      </c>
      <c r="Q69" s="14" t="str">
        <f>IF('[1]Ablaufplan'!$H$7="inaktiv","",VLOOKUP(P69,'[1]Zwischenrunde 2'!J$48:K$57,2,FALSE))</f>
        <v>Jens Stelter</v>
      </c>
      <c r="R69" s="14">
        <v>0</v>
      </c>
      <c r="S69" s="21"/>
      <c r="T69" s="21">
        <v>3</v>
      </c>
      <c r="U69" s="14" t="str">
        <f>IF('[1]Ablaufplan'!$H$9="inaktiv","",VLOOKUP(T69,'[1]Runde 3'!J$60:K$64,2,FALSE))</f>
        <v>Fabian Frei</v>
      </c>
      <c r="V69" s="14">
        <v>1</v>
      </c>
      <c r="W69" s="21"/>
      <c r="X69" s="21">
        <v>3</v>
      </c>
      <c r="Y69" s="14" t="str">
        <f>IF('[1]Ablaufplan'!$H$11="inaktiv","",VLOOKUP(X69,'[1]Zwischenrunde 3'!J$49:K$54,2,FALSE))</f>
        <v>Martin Wangenheim</v>
      </c>
      <c r="Z69" s="14">
        <v>2</v>
      </c>
      <c r="AA69" s="21"/>
      <c r="AB69" s="21">
        <v>3</v>
      </c>
      <c r="AC69" s="14" t="str">
        <f>IF('[1]Ablaufplan'!$H$13="inaktiv","",VLOOKUP(AB69,'[1]Runde 4'!I$61:J$63,2,FALSE))</f>
        <v>Fabian Frei</v>
      </c>
      <c r="AD69" s="14">
        <v>1</v>
      </c>
      <c r="AE69" s="21"/>
      <c r="AF69" s="21">
        <v>3</v>
      </c>
      <c r="AG69" s="14" t="str">
        <f>IF('[1]Ablaufplan'!$H$15="inaktiv","",VLOOKUP(AF69,'[1]Zwischenrunde 4'!J$49:K$52,2,FALSE))</f>
        <v/>
      </c>
      <c r="AH69" s="14"/>
      <c r="AI69" s="21"/>
      <c r="AJ69" s="21"/>
      <c r="AK69" s="21"/>
      <c r="AL69" s="21"/>
      <c r="AM69" s="26"/>
      <c r="AN69" s="26"/>
      <c r="AO69" s="26"/>
      <c r="AP69" s="26"/>
      <c r="AQ69" s="26"/>
      <c r="AR69" s="26"/>
      <c r="AS69" s="26"/>
      <c r="AT69" s="26"/>
      <c r="AU69" s="26"/>
      <c r="AV69" s="6"/>
    </row>
    <row r="70" spans="2:48" ht="15">
      <c r="B70" s="6" t="str">
        <f>B69</f>
        <v>I</v>
      </c>
      <c r="C70" s="14" t="str">
        <f>IF('[1]Vorrunde'!D62="","",'[1]Vorrunde'!D62)</f>
        <v>Martin Wangenheim</v>
      </c>
      <c r="D70" s="14">
        <f>IF('[1]Vorrunde'!I62="","",'[1]Vorrunde'!I62)</f>
        <v>4</v>
      </c>
      <c r="E70" s="6"/>
      <c r="F70" s="6"/>
      <c r="G70" s="6"/>
      <c r="H70" s="26"/>
      <c r="I70" s="26"/>
      <c r="J70" s="26"/>
      <c r="K70" s="26"/>
      <c r="L70" s="21"/>
      <c r="M70" s="21"/>
      <c r="N70" s="21"/>
      <c r="O70" s="21"/>
      <c r="P70" s="21"/>
      <c r="Q70" s="21"/>
      <c r="R70" s="21"/>
      <c r="S70" s="21"/>
      <c r="T70" s="21">
        <v>4</v>
      </c>
      <c r="U70" s="14" t="str">
        <f>IF('[1]Ablaufplan'!$H$9="inaktiv","",VLOOKUP(T70,'[1]Runde 3'!J$60:K$64,2,FALSE))</f>
        <v>Andreas Wolfsohn</v>
      </c>
      <c r="V70" s="14">
        <v>0</v>
      </c>
      <c r="W70" s="21"/>
      <c r="X70" s="21">
        <v>4</v>
      </c>
      <c r="Y70" s="14" t="str">
        <f>IF('[1]Ablaufplan'!$H$11="inaktiv","",VLOOKUP(X70,'[1]Zwischenrunde 3'!J$49:K$54,2,FALSE))</f>
        <v>Christian Stelter</v>
      </c>
      <c r="Z70" s="14">
        <v>6</v>
      </c>
      <c r="AA70" s="21"/>
      <c r="AB70" s="21">
        <v>4</v>
      </c>
      <c r="AC70" s="14" t="e">
        <f>IF('[1]Ablaufplan'!$H$13="inaktiv","",VLOOKUP(AB70,'[1]Runde 4'!I$61:J$63,2,FALSE))</f>
        <v>#N/A</v>
      </c>
      <c r="AD70" s="14"/>
      <c r="AE70" s="21"/>
      <c r="AF70" s="21">
        <v>4</v>
      </c>
      <c r="AG70" s="14" t="str">
        <f>IF('[1]Ablaufplan'!$H$15="inaktiv","",VLOOKUP(AF70,'[1]Zwischenrunde 4'!J$49:K$52,2,FALSE))</f>
        <v/>
      </c>
      <c r="AH70" s="14"/>
      <c r="AI70" s="21"/>
      <c r="AJ70" s="21"/>
      <c r="AK70" s="21"/>
      <c r="AL70" s="21"/>
      <c r="AM70" s="26"/>
      <c r="AN70" s="26"/>
      <c r="AO70" s="26"/>
      <c r="AP70" s="26"/>
      <c r="AQ70" s="26"/>
      <c r="AR70" s="26"/>
      <c r="AS70" s="26"/>
      <c r="AT70" s="26"/>
      <c r="AU70" s="26"/>
      <c r="AV70" s="6"/>
    </row>
    <row r="71" spans="2:48" ht="15">
      <c r="B71" s="6" t="str">
        <f>B70</f>
        <v>I</v>
      </c>
      <c r="C71" s="14" t="str">
        <f>IF('[1]Vorrunde'!D63="","",'[1]Vorrunde'!D63)</f>
        <v>Felix Unterberg</v>
      </c>
      <c r="D71" s="14">
        <f>IF('[1]Vorrunde'!I63="","",'[1]Vorrunde'!I63)</f>
        <v>2</v>
      </c>
      <c r="E71" s="6"/>
      <c r="F71" s="6"/>
      <c r="G71" s="6"/>
      <c r="H71" s="26">
        <v>15</v>
      </c>
      <c r="I71" s="14" t="str">
        <f>IF('[1]Ablaufplan'!$H$4="inaktiv","",VLOOKUP(H71,'[1]Vorrunde'!$AC$31:$AD$50,2,FALSE))</f>
        <v>David Schönfeld</v>
      </c>
      <c r="J71" s="14">
        <v>0</v>
      </c>
      <c r="K71" s="26"/>
      <c r="L71" s="21">
        <v>5</v>
      </c>
      <c r="M71" s="14" t="str">
        <f>IF('[1]Ablaufplan'!$H$5="inaktiv","",VLOOKUP(L71,'[1]Runde 1'!J$54:K$63,2,FALSE))</f>
        <v>Michael Faber</v>
      </c>
      <c r="N71" s="14">
        <v>1</v>
      </c>
      <c r="O71" s="21"/>
      <c r="P71" s="21">
        <v>5</v>
      </c>
      <c r="Q71" s="14" t="str">
        <f>IF('[1]Ablaufplan'!$H$7="inaktiv","",VLOOKUP(P71,'[1]Zwischenrunde 2'!J$48:K$57,2,FALSE))</f>
        <v>Martin Wangenheim</v>
      </c>
      <c r="R71" s="14">
        <v>6</v>
      </c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6"/>
      <c r="AN71" s="26"/>
      <c r="AO71" s="26"/>
      <c r="AP71" s="26"/>
      <c r="AQ71" s="26"/>
      <c r="AR71" s="26"/>
      <c r="AS71" s="26"/>
      <c r="AT71" s="26"/>
      <c r="AU71" s="26"/>
      <c r="AV71" s="6"/>
    </row>
    <row r="72" spans="2:48" ht="15">
      <c r="B72" s="6"/>
      <c r="C72" s="6"/>
      <c r="D72" s="6"/>
      <c r="E72" s="6"/>
      <c r="F72" s="6"/>
      <c r="G72" s="6"/>
      <c r="H72" s="26">
        <v>16</v>
      </c>
      <c r="I72" s="14" t="str">
        <f>IF('[1]Ablaufplan'!$H$4="inaktiv","",VLOOKUP(H72,'[1]Vorrunde'!$AC$31:$AD$50,2,FALSE))</f>
        <v>Martin Wangenheim</v>
      </c>
      <c r="J72" s="14">
        <v>1</v>
      </c>
      <c r="K72" s="26" t="s">
        <v>114</v>
      </c>
      <c r="L72" s="21">
        <v>6</v>
      </c>
      <c r="M72" s="14" t="str">
        <f>IF('[1]Ablaufplan'!$H$5="inaktiv","",VLOOKUP(L72,'[1]Runde 1'!J$54:K$63,2,FALSE))</f>
        <v>Kay Büttner</v>
      </c>
      <c r="N72" s="14">
        <v>0</v>
      </c>
      <c r="O72" s="21"/>
      <c r="P72" s="21">
        <v>6</v>
      </c>
      <c r="Q72" s="14" t="str">
        <f>IF('[1]Ablaufplan'!$H$7="inaktiv","",VLOOKUP(P72,'[1]Zwischenrunde 2'!J$48:K$57,2,FALSE))</f>
        <v>Margrit Dittmann</v>
      </c>
      <c r="R72" s="14">
        <v>5</v>
      </c>
      <c r="S72" s="21"/>
      <c r="T72" s="21">
        <v>5</v>
      </c>
      <c r="U72" s="14" t="str">
        <f>IF('[1]Ablaufplan'!$H$9="inaktiv","",VLOOKUP(T72,'[1]Runde 3'!J$60:K$64,2,FALSE))</f>
        <v>Martin Wangenheim</v>
      </c>
      <c r="V72" s="14">
        <v>1</v>
      </c>
      <c r="W72" s="21"/>
      <c r="X72" s="21">
        <v>5</v>
      </c>
      <c r="Y72" s="14" t="str">
        <f>IF('[1]Ablaufplan'!$H$11="inaktiv","",VLOOKUP(X72,'[1]Zwischenrunde 3'!J$49:K$54,2,FALSE))</f>
        <v>Martin Stelter</v>
      </c>
      <c r="Z72" s="14">
        <v>1</v>
      </c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6"/>
      <c r="AN72" s="26"/>
      <c r="AO72" s="26"/>
      <c r="AP72" s="26"/>
      <c r="AQ72" s="26"/>
      <c r="AR72" s="26"/>
      <c r="AS72" s="26"/>
      <c r="AT72" s="26"/>
      <c r="AU72" s="26"/>
      <c r="AV72" s="6"/>
    </row>
    <row r="73" spans="2:48" ht="15">
      <c r="B73" s="6"/>
      <c r="C73" s="6"/>
      <c r="D73" s="6"/>
      <c r="E73" s="6"/>
      <c r="F73" s="6"/>
      <c r="G73" s="6"/>
      <c r="H73" s="26"/>
      <c r="I73" s="26"/>
      <c r="J73" s="26"/>
      <c r="K73" s="26"/>
      <c r="L73" s="21"/>
      <c r="M73" s="21"/>
      <c r="N73" s="21"/>
      <c r="O73" s="21"/>
      <c r="P73" s="21"/>
      <c r="Q73" s="21"/>
      <c r="R73" s="21"/>
      <c r="S73" s="21"/>
      <c r="T73" s="21">
        <v>6</v>
      </c>
      <c r="U73" s="14" t="e">
        <f>IF('[1]Ablaufplan'!$H$9="inaktiv","",VLOOKUP(T73,'[1]Runde 3'!J$60:K$64,2,FALSE))</f>
        <v>#N/A</v>
      </c>
      <c r="V73" s="14">
        <v>0</v>
      </c>
      <c r="W73" s="21"/>
      <c r="X73" s="21">
        <v>6</v>
      </c>
      <c r="Y73" s="14" t="e">
        <f>IF('[1]Ablaufplan'!$H$11="inaktiv","",VLOOKUP(X73,'[1]Zwischenrunde 3'!J$49:K$54,2,FALSE))</f>
        <v>#N/A</v>
      </c>
      <c r="Z73" s="14">
        <v>0</v>
      </c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6"/>
      <c r="AN73" s="26"/>
      <c r="AO73" s="26"/>
      <c r="AP73" s="26"/>
      <c r="AQ73" s="26"/>
      <c r="AR73" s="26"/>
      <c r="AS73" s="26"/>
      <c r="AT73" s="26"/>
      <c r="AU73" s="26"/>
      <c r="AV73" s="6"/>
    </row>
    <row r="74" spans="2:48" ht="15">
      <c r="B74" s="6"/>
      <c r="C74" s="6"/>
      <c r="D74" s="6"/>
      <c r="E74" s="6"/>
      <c r="F74" s="6"/>
      <c r="G74" s="6"/>
      <c r="H74" s="26">
        <v>17</v>
      </c>
      <c r="I74" s="14" t="str">
        <f>IF('[1]Ablaufplan'!$H$4="inaktiv","",VLOOKUP(H74,'[1]Vorrunde'!$AC$31:$AD$50,2,FALSE))</f>
        <v>Martin Stelter</v>
      </c>
      <c r="J74" s="14">
        <v>7</v>
      </c>
      <c r="K74" s="26"/>
      <c r="L74" s="21">
        <v>7</v>
      </c>
      <c r="M74" s="14" t="str">
        <f>IF('[1]Ablaufplan'!$H$5="inaktiv","",VLOOKUP(L74,'[1]Runde 1'!J$54:K$63,2,FALSE))</f>
        <v>Frank Wegener</v>
      </c>
      <c r="N74" s="14">
        <v>5</v>
      </c>
      <c r="O74" s="21"/>
      <c r="P74" s="21">
        <v>7</v>
      </c>
      <c r="Q74" s="14" t="str">
        <f>IF('[1]Ablaufplan'!$H$7="inaktiv","",VLOOKUP(P74,'[1]Zwischenrunde 2'!J$48:K$57,2,FALSE))</f>
        <v>Christian Stelter</v>
      </c>
      <c r="R74" s="14">
        <v>1</v>
      </c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6"/>
      <c r="AN74" s="26"/>
      <c r="AO74" s="26"/>
      <c r="AP74" s="26"/>
      <c r="AQ74" s="26"/>
      <c r="AR74" s="26"/>
      <c r="AS74" s="26"/>
      <c r="AT74" s="26"/>
      <c r="AU74" s="26"/>
      <c r="AV74" s="6"/>
    </row>
    <row r="75" spans="2:48" ht="15">
      <c r="B75" s="6" t="s">
        <v>54</v>
      </c>
      <c r="C75" s="14" t="str">
        <f>IF('[1]Vorrunde'!D67="","",'[1]Vorrunde'!D67)</f>
        <v/>
      </c>
      <c r="D75" s="14" t="str">
        <f>IF('[1]Vorrunde'!I67="","",'[1]Vorrunde'!I67)</f>
        <v/>
      </c>
      <c r="E75" s="6"/>
      <c r="F75" s="6"/>
      <c r="G75" s="6"/>
      <c r="H75" s="26">
        <v>18</v>
      </c>
      <c r="I75" s="14" t="str">
        <f>IF('[1]Ablaufplan'!$H$4="inaktiv","",VLOOKUP(H75,'[1]Vorrunde'!$AC$31:$AD$50,2,FALSE))</f>
        <v>Katrin Freyberg</v>
      </c>
      <c r="J75" s="14">
        <v>5</v>
      </c>
      <c r="K75" s="26"/>
      <c r="L75" s="21">
        <v>8</v>
      </c>
      <c r="M75" s="14" t="str">
        <f>IF('[1]Ablaufplan'!$H$5="inaktiv","",VLOOKUP(L75,'[1]Runde 1'!J$54:K$63,2,FALSE))</f>
        <v>David Schönfeld</v>
      </c>
      <c r="N75" s="14">
        <v>7</v>
      </c>
      <c r="O75" s="21"/>
      <c r="P75" s="21">
        <v>8</v>
      </c>
      <c r="Q75" s="14" t="str">
        <f>IF('[1]Ablaufplan'!$H$7="inaktiv","",VLOOKUP(P75,'[1]Zwischenrunde 2'!J$48:K$57,2,FALSE))</f>
        <v>Susann Fischer</v>
      </c>
      <c r="R75" s="14">
        <v>0</v>
      </c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6"/>
      <c r="AN75" s="26"/>
      <c r="AO75" s="26"/>
      <c r="AP75" s="26"/>
      <c r="AQ75" s="26"/>
      <c r="AR75" s="26"/>
      <c r="AS75" s="26"/>
      <c r="AT75" s="26"/>
      <c r="AU75" s="26"/>
      <c r="AV75" s="6"/>
    </row>
    <row r="76" spans="2:48" ht="15">
      <c r="B76" s="6" t="str">
        <f>B75</f>
        <v>J</v>
      </c>
      <c r="C76" s="14" t="str">
        <f>IF('[1]Vorrunde'!D68="","",'[1]Vorrunde'!D68)</f>
        <v/>
      </c>
      <c r="D76" s="14" t="str">
        <f>IF('[1]Vorrunde'!I68="","",'[1]Vorrunde'!I68)</f>
        <v/>
      </c>
      <c r="E76" s="6"/>
      <c r="F76" s="6"/>
      <c r="G76" s="6"/>
      <c r="H76" s="26"/>
      <c r="I76" s="26"/>
      <c r="J76" s="26"/>
      <c r="K76" s="26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6"/>
      <c r="AN76" s="26"/>
      <c r="AO76" s="26"/>
      <c r="AP76" s="26"/>
      <c r="AQ76" s="26"/>
      <c r="AR76" s="26"/>
      <c r="AS76" s="26"/>
      <c r="AT76" s="26"/>
      <c r="AU76" s="26"/>
      <c r="AV76" s="6"/>
    </row>
    <row r="77" spans="2:48" ht="15">
      <c r="B77" s="6" t="str">
        <f>B76</f>
        <v>J</v>
      </c>
      <c r="C77" s="14" t="str">
        <f>IF('[1]Vorrunde'!D69="","",'[1]Vorrunde'!D69)</f>
        <v/>
      </c>
      <c r="D77" s="14" t="str">
        <f>IF('[1]Vorrunde'!I69="","",'[1]Vorrunde'!I69)</f>
        <v/>
      </c>
      <c r="E77" s="6"/>
      <c r="F77" s="6"/>
      <c r="G77" s="6"/>
      <c r="H77" s="26">
        <v>19</v>
      </c>
      <c r="I77" s="14" t="e">
        <f>IF('[1]Ablaufplan'!$H$4="inaktiv","",VLOOKUP(H77,'[1]Vorrunde'!$AC$31:$AD$50,2,FALSE))</f>
        <v>#N/A</v>
      </c>
      <c r="J77" s="14"/>
      <c r="K77" s="26"/>
      <c r="L77" s="21">
        <v>9</v>
      </c>
      <c r="M77" s="14" t="str">
        <f>IF('[1]Ablaufplan'!$H$5="inaktiv","",VLOOKUP(L77,'[1]Runde 1'!J$54:K$63,2,FALSE))</f>
        <v>Christian Stelter</v>
      </c>
      <c r="N77" s="14">
        <v>1</v>
      </c>
      <c r="O77" s="21"/>
      <c r="P77" s="21">
        <v>9</v>
      </c>
      <c r="Q77" s="14" t="str">
        <f>IF('[1]Ablaufplan'!$H$7="inaktiv","",VLOOKUP(P77,'[1]Zwischenrunde 2'!J$48:K$57,2,FALSE))</f>
        <v>David Schönfeld</v>
      </c>
      <c r="R77" s="14">
        <v>1</v>
      </c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6"/>
      <c r="AN77" s="26"/>
      <c r="AO77" s="26"/>
      <c r="AP77" s="26"/>
      <c r="AQ77" s="26"/>
      <c r="AR77" s="26"/>
      <c r="AS77" s="26"/>
      <c r="AT77" s="26"/>
      <c r="AU77" s="26"/>
      <c r="AV77" s="6"/>
    </row>
    <row r="78" spans="2:48" ht="15">
      <c r="B78" s="6" t="str">
        <f>B77</f>
        <v>J</v>
      </c>
      <c r="C78" s="14" t="str">
        <f>IF('[1]Vorrunde'!D70="","",'[1]Vorrunde'!D70)</f>
        <v/>
      </c>
      <c r="D78" s="14" t="str">
        <f>IF('[1]Vorrunde'!I70="","",'[1]Vorrunde'!I70)</f>
        <v/>
      </c>
      <c r="E78" s="6"/>
      <c r="F78" s="6"/>
      <c r="G78" s="6"/>
      <c r="H78" s="26">
        <v>20</v>
      </c>
      <c r="I78" s="14" t="e">
        <f>IF('[1]Ablaufplan'!$H$4="inaktiv","",VLOOKUP(H78,'[1]Vorrunde'!$AC$31:$AD$50,2,FALSE))</f>
        <v>#N/A</v>
      </c>
      <c r="J78" s="14"/>
      <c r="K78" s="26"/>
      <c r="L78" s="21">
        <v>10</v>
      </c>
      <c r="M78" s="14" t="e">
        <f>IF('[1]Ablaufplan'!$H$5="inaktiv","",VLOOKUP(L78,'[1]Runde 1'!J$54:K$63,2,FALSE))</f>
        <v>#N/A</v>
      </c>
      <c r="N78" s="14">
        <v>0</v>
      </c>
      <c r="O78" s="21"/>
      <c r="P78" s="21">
        <v>10</v>
      </c>
      <c r="Q78" s="14" t="e">
        <f>IF('[1]Ablaufplan'!$H$7="inaktiv","",VLOOKUP(P78,'[1]Zwischenrunde 2'!J$48:K$57,2,FALSE))</f>
        <v>#N/A</v>
      </c>
      <c r="R78" s="14">
        <v>0</v>
      </c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6"/>
      <c r="AN78" s="26"/>
      <c r="AO78" s="26"/>
      <c r="AP78" s="26"/>
      <c r="AQ78" s="26"/>
      <c r="AR78" s="26"/>
      <c r="AS78" s="26"/>
      <c r="AT78" s="26"/>
      <c r="AU78" s="26"/>
      <c r="AV78" s="6"/>
    </row>
    <row r="79" spans="2:48" ht="15">
      <c r="B79" s="6"/>
      <c r="C79" s="6"/>
      <c r="D79" s="6"/>
      <c r="E79" s="6"/>
      <c r="F79" s="6"/>
      <c r="G79" s="6"/>
      <c r="H79" s="26"/>
      <c r="I79" s="26"/>
      <c r="J79" s="26"/>
      <c r="K79" s="26"/>
      <c r="L79" s="21"/>
      <c r="M79" s="22" t="s">
        <v>99</v>
      </c>
      <c r="N79" s="21"/>
      <c r="O79" s="21"/>
      <c r="P79" s="21"/>
      <c r="Q79" s="22" t="s">
        <v>100</v>
      </c>
      <c r="R79" s="21"/>
      <c r="S79" s="21"/>
      <c r="T79" s="21"/>
      <c r="U79" s="22" t="s">
        <v>101</v>
      </c>
      <c r="V79" s="21"/>
      <c r="W79" s="21"/>
      <c r="X79" s="21"/>
      <c r="Y79" s="22" t="s">
        <v>87</v>
      </c>
      <c r="Z79" s="21"/>
      <c r="AA79" s="21"/>
      <c r="AB79" s="21"/>
      <c r="AC79" s="22" t="s">
        <v>102</v>
      </c>
      <c r="AD79" s="21"/>
      <c r="AE79" s="21"/>
      <c r="AF79" s="21"/>
      <c r="AG79" s="22" t="s">
        <v>89</v>
      </c>
      <c r="AH79" s="21"/>
      <c r="AI79" s="21"/>
      <c r="AJ79" s="21"/>
      <c r="AK79" s="22" t="s">
        <v>103</v>
      </c>
      <c r="AL79" s="21"/>
      <c r="AM79" s="26"/>
      <c r="AN79" s="26"/>
      <c r="AO79" s="26"/>
      <c r="AP79" s="26"/>
      <c r="AQ79" s="26"/>
      <c r="AR79" s="26"/>
      <c r="AS79" s="26"/>
      <c r="AT79" s="26"/>
      <c r="AU79" s="26"/>
      <c r="AV79" s="6"/>
    </row>
    <row r="80" spans="2:48" ht="15">
      <c r="B80" s="6"/>
      <c r="C80" s="6"/>
      <c r="D80" s="6"/>
      <c r="E80" s="6"/>
      <c r="F80" s="6"/>
      <c r="G80" s="6"/>
      <c r="H80" s="26"/>
      <c r="I80" s="26"/>
      <c r="J80" s="26"/>
      <c r="K80" s="26"/>
      <c r="L80" s="21"/>
      <c r="M80" s="21" t="s">
        <v>104</v>
      </c>
      <c r="N80" s="21"/>
      <c r="O80" s="21"/>
      <c r="P80" s="21"/>
      <c r="Q80" s="21" t="s">
        <v>105</v>
      </c>
      <c r="R80" s="21"/>
      <c r="S80" s="21"/>
      <c r="T80" s="21"/>
      <c r="U80" s="21" t="s">
        <v>106</v>
      </c>
      <c r="V80" s="21"/>
      <c r="W80" s="21"/>
      <c r="X80" s="21"/>
      <c r="Y80" s="21" t="s">
        <v>107</v>
      </c>
      <c r="Z80" s="21"/>
      <c r="AA80" s="21"/>
      <c r="AB80" s="21"/>
      <c r="AC80" s="21" t="s">
        <v>108</v>
      </c>
      <c r="AD80" s="21"/>
      <c r="AE80" s="21"/>
      <c r="AF80" s="21"/>
      <c r="AG80" s="21" t="s">
        <v>109</v>
      </c>
      <c r="AH80" s="21"/>
      <c r="AI80" s="21"/>
      <c r="AJ80" s="21"/>
      <c r="AK80" s="21" t="s">
        <v>97</v>
      </c>
      <c r="AL80" s="21"/>
      <c r="AM80" s="26"/>
      <c r="AN80" s="26"/>
      <c r="AO80" s="26"/>
      <c r="AP80" s="26"/>
      <c r="AQ80" s="26"/>
      <c r="AR80" s="26"/>
      <c r="AS80" s="26"/>
      <c r="AT80" s="26"/>
      <c r="AU80" s="26"/>
      <c r="AV80" s="6"/>
    </row>
    <row r="81" spans="2:48" ht="15">
      <c r="B81" s="6"/>
      <c r="C81" s="6"/>
      <c r="D81" s="6"/>
      <c r="E81" s="6"/>
      <c r="F81" s="6"/>
      <c r="G81" s="6"/>
      <c r="H81" s="26"/>
      <c r="I81" s="26"/>
      <c r="J81" s="26"/>
      <c r="K81" s="26"/>
      <c r="L81" s="21"/>
      <c r="M81" s="21"/>
      <c r="N81" s="21"/>
      <c r="O81" s="21"/>
      <c r="P81" s="21"/>
      <c r="Q81" s="21" t="s">
        <v>110</v>
      </c>
      <c r="R81" s="21"/>
      <c r="S81" s="21"/>
      <c r="T81" s="21"/>
      <c r="U81" s="21"/>
      <c r="V81" s="21"/>
      <c r="W81" s="21"/>
      <c r="X81" s="21"/>
      <c r="Y81" s="21" t="s">
        <v>111</v>
      </c>
      <c r="Z81" s="21"/>
      <c r="AA81" s="21"/>
      <c r="AB81" s="21"/>
      <c r="AC81" s="21"/>
      <c r="AD81" s="21"/>
      <c r="AE81" s="21"/>
      <c r="AF81" s="21"/>
      <c r="AG81" s="21" t="s">
        <v>112</v>
      </c>
      <c r="AH81" s="21"/>
      <c r="AI81" s="21"/>
      <c r="AJ81" s="21"/>
      <c r="AK81" s="21"/>
      <c r="AL81" s="21"/>
      <c r="AM81" s="26"/>
      <c r="AN81" s="26"/>
      <c r="AO81" s="26"/>
      <c r="AP81" s="26"/>
      <c r="AQ81" s="26"/>
      <c r="AR81" s="26"/>
      <c r="AS81" s="26"/>
      <c r="AT81" s="26"/>
      <c r="AU81" s="26"/>
      <c r="AV81" s="6"/>
    </row>
    <row r="82" spans="2:48" ht="15">
      <c r="B82" s="6"/>
      <c r="C82" s="8">
        <f>'[1]Ablaufplan'!E$3</f>
        <v>42461</v>
      </c>
      <c r="D82" s="6"/>
      <c r="E82" s="6"/>
      <c r="F82" s="6"/>
      <c r="G82" s="6"/>
      <c r="H82" s="26"/>
      <c r="I82" s="29">
        <f>'[1]Ablaufplan'!E$4</f>
        <v>42503</v>
      </c>
      <c r="J82" s="26"/>
      <c r="K82" s="26"/>
      <c r="L82" s="26"/>
      <c r="M82" s="29">
        <f>'[1]Ablaufplan'!E$5</f>
        <v>42517</v>
      </c>
      <c r="N82" s="26"/>
      <c r="O82" s="26"/>
      <c r="P82" s="26"/>
      <c r="Q82" s="29">
        <f>'[1]Ablaufplan'!E$7</f>
        <v>42531</v>
      </c>
      <c r="R82" s="26"/>
      <c r="S82" s="26"/>
      <c r="T82" s="26"/>
      <c r="U82" s="29">
        <f>'[1]Ablaufplan'!E$9</f>
        <v>42545</v>
      </c>
      <c r="V82" s="26"/>
      <c r="W82" s="26"/>
      <c r="X82" s="26"/>
      <c r="Y82" s="29">
        <f>'[1]Ablaufplan'!E$11</f>
        <v>42559</v>
      </c>
      <c r="Z82" s="26"/>
      <c r="AA82" s="26"/>
      <c r="AB82" s="26"/>
      <c r="AC82" s="29">
        <f>'[1]Ablaufplan'!E$13</f>
        <v>42573</v>
      </c>
      <c r="AD82" s="26"/>
      <c r="AE82" s="26"/>
      <c r="AF82" s="26"/>
      <c r="AG82" s="29">
        <f>'[1]Ablaufplan'!E$15</f>
        <v>42587</v>
      </c>
      <c r="AH82" s="26"/>
      <c r="AI82" s="26"/>
      <c r="AJ82" s="26"/>
      <c r="AK82" s="29">
        <f>'[1]Ablaufplan'!E$17</f>
        <v>42601</v>
      </c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6"/>
    </row>
    <row r="83" spans="2:48" ht="15">
      <c r="B83" s="6"/>
      <c r="C83" s="8">
        <f>'[1]Ablaufplan'!G$3</f>
        <v>42502</v>
      </c>
      <c r="D83" s="6"/>
      <c r="E83" s="6"/>
      <c r="F83" s="6"/>
      <c r="G83" s="6"/>
      <c r="H83" s="26"/>
      <c r="I83" s="29">
        <f>'[1]Ablaufplan'!G$4</f>
        <v>42516</v>
      </c>
      <c r="J83" s="26"/>
      <c r="K83" s="26"/>
      <c r="L83" s="26"/>
      <c r="M83" s="29">
        <f>'[1]Ablaufplan'!G$5</f>
        <v>42530</v>
      </c>
      <c r="N83" s="26"/>
      <c r="O83" s="26"/>
      <c r="P83" s="26"/>
      <c r="Q83" s="29">
        <f>'[1]Ablaufplan'!G$7</f>
        <v>42544</v>
      </c>
      <c r="R83" s="26"/>
      <c r="S83" s="26"/>
      <c r="T83" s="26"/>
      <c r="U83" s="29">
        <f>'[1]Ablaufplan'!G$9</f>
        <v>42558</v>
      </c>
      <c r="V83" s="26"/>
      <c r="W83" s="26"/>
      <c r="X83" s="26"/>
      <c r="Y83" s="29">
        <f>'[1]Ablaufplan'!G$11</f>
        <v>42572</v>
      </c>
      <c r="Z83" s="26"/>
      <c r="AA83" s="26"/>
      <c r="AB83" s="26"/>
      <c r="AC83" s="29">
        <f>'[1]Ablaufplan'!G$13</f>
        <v>42586</v>
      </c>
      <c r="AD83" s="26"/>
      <c r="AE83" s="26"/>
      <c r="AF83" s="26"/>
      <c r="AG83" s="29">
        <f>'[1]Ablaufplan'!G$15</f>
        <v>42600</v>
      </c>
      <c r="AH83" s="26"/>
      <c r="AI83" s="26"/>
      <c r="AJ83" s="26"/>
      <c r="AK83" s="29">
        <f>'[1]Ablaufplan'!G$17</f>
        <v>42614</v>
      </c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6"/>
    </row>
    <row r="84" spans="2:48" ht="15">
      <c r="B84" s="6"/>
      <c r="C84" s="6"/>
      <c r="D84" s="6"/>
      <c r="E84" s="6"/>
      <c r="F84" s="6"/>
      <c r="G84" s="6"/>
      <c r="H84" s="26"/>
      <c r="I84" s="26" t="s">
        <v>5</v>
      </c>
      <c r="J84" s="26"/>
      <c r="K84" s="26"/>
      <c r="L84" s="26"/>
      <c r="M84" s="26" t="s">
        <v>5</v>
      </c>
      <c r="N84" s="26"/>
      <c r="O84" s="26"/>
      <c r="P84" s="26"/>
      <c r="Q84" s="26" t="s">
        <v>5</v>
      </c>
      <c r="R84" s="26"/>
      <c r="S84" s="26"/>
      <c r="T84" s="26"/>
      <c r="U84" s="26" t="s">
        <v>5</v>
      </c>
      <c r="V84" s="26"/>
      <c r="W84" s="26"/>
      <c r="X84" s="26"/>
      <c r="Y84" s="26" t="s">
        <v>5</v>
      </c>
      <c r="Z84" s="26"/>
      <c r="AA84" s="26"/>
      <c r="AB84" s="26"/>
      <c r="AC84" s="26" t="s">
        <v>5</v>
      </c>
      <c r="AD84" s="26"/>
      <c r="AE84" s="26"/>
      <c r="AF84" s="26"/>
      <c r="AG84" s="26" t="s">
        <v>5</v>
      </c>
      <c r="AH84" s="26"/>
      <c r="AI84" s="26"/>
      <c r="AJ84" s="26"/>
      <c r="AK84" s="26" t="s">
        <v>5</v>
      </c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6"/>
    </row>
    <row r="85" spans="2:48" ht="1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</row>
    <row r="86" spans="2:48" ht="15">
      <c r="B86" s="6"/>
      <c r="C86" s="6"/>
      <c r="D86" s="8"/>
      <c r="E86" s="8"/>
      <c r="F86" s="8"/>
      <c r="G86" s="8"/>
      <c r="H86" s="8"/>
      <c r="I86" s="6"/>
      <c r="J86" s="8"/>
      <c r="K86" s="8"/>
      <c r="L86" s="8"/>
      <c r="M86" s="6"/>
      <c r="N86" s="8"/>
      <c r="O86" s="8"/>
      <c r="P86" s="8"/>
      <c r="Q86" s="6"/>
      <c r="R86" s="8"/>
      <c r="S86" s="8"/>
      <c r="T86" s="8"/>
      <c r="U86" s="6"/>
      <c r="V86" s="8"/>
      <c r="W86" s="8"/>
      <c r="X86" s="8"/>
      <c r="Y86" s="6"/>
      <c r="Z86" s="8"/>
      <c r="AA86" s="8"/>
      <c r="AB86" s="8"/>
      <c r="AC86" s="6"/>
      <c r="AD86" s="8"/>
      <c r="AE86" s="8"/>
      <c r="AF86" s="8"/>
      <c r="AG86" s="6"/>
      <c r="AH86" s="8"/>
      <c r="AI86" s="8"/>
      <c r="AJ86" s="8"/>
      <c r="AK86" s="6"/>
      <c r="AL86" s="8"/>
      <c r="AM86" s="8"/>
      <c r="AN86" s="8"/>
      <c r="AO86" s="8">
        <f>'[1]Ablaufplan'!E$19</f>
        <v>42615</v>
      </c>
      <c r="AP86" s="6"/>
      <c r="AQ86" s="6"/>
      <c r="AR86" s="6"/>
      <c r="AS86" s="6"/>
      <c r="AT86" s="6"/>
      <c r="AU86" s="6"/>
      <c r="AV86" s="6"/>
    </row>
    <row r="87" spans="2:48" ht="15">
      <c r="B87" s="6"/>
      <c r="C87" s="6"/>
      <c r="D87" s="8"/>
      <c r="E87" s="8"/>
      <c r="F87" s="8"/>
      <c r="G87" s="8"/>
      <c r="H87" s="8"/>
      <c r="I87" s="6"/>
      <c r="J87" s="8"/>
      <c r="K87" s="8"/>
      <c r="L87" s="8"/>
      <c r="M87" s="6"/>
      <c r="N87" s="8"/>
      <c r="O87" s="8"/>
      <c r="P87" s="8"/>
      <c r="Q87" s="6"/>
      <c r="R87" s="8"/>
      <c r="S87" s="8"/>
      <c r="T87" s="8"/>
      <c r="U87" s="6"/>
      <c r="V87" s="8"/>
      <c r="W87" s="8"/>
      <c r="X87" s="8"/>
      <c r="Y87" s="6"/>
      <c r="Z87" s="8"/>
      <c r="AA87" s="8"/>
      <c r="AB87" s="8"/>
      <c r="AC87" s="6"/>
      <c r="AD87" s="8"/>
      <c r="AE87" s="8"/>
      <c r="AF87" s="8"/>
      <c r="AG87" s="6"/>
      <c r="AH87" s="8"/>
      <c r="AI87" s="8"/>
      <c r="AJ87" s="8"/>
      <c r="AK87" s="6"/>
      <c r="AL87" s="8"/>
      <c r="AM87" s="8"/>
      <c r="AN87" s="8"/>
      <c r="AO87" s="8">
        <f>'[1]Ablaufplan'!G$19</f>
        <v>42628</v>
      </c>
      <c r="AP87" s="6"/>
      <c r="AQ87" s="6"/>
      <c r="AR87" s="6"/>
      <c r="AS87" s="6"/>
      <c r="AT87" s="6"/>
      <c r="AU87" s="6"/>
      <c r="AV87" s="6"/>
    </row>
    <row r="88" spans="2:48" ht="1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</row>
    <row r="89" spans="2:48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</row>
  </sheetData>
  <mergeCells count="3">
    <mergeCell ref="AS26:AS27"/>
    <mergeCell ref="AS45:AS47"/>
    <mergeCell ref="AS64:AS65"/>
  </mergeCells>
  <conditionalFormatting sqref="D19:D22 D26:D29 D33:D36 D40:D43 D47:D50 D54:D57 D61:D64 D68:D71 D75:D82 D12:D15">
    <cfRule type="cellIs" priority="501" dxfId="0" operator="equal">
      <formula>4</formula>
    </cfRule>
    <cfRule type="cellIs" priority="502" dxfId="0" operator="equal">
      <formula>3</formula>
    </cfRule>
    <cfRule type="cellIs" priority="503" dxfId="1" operator="equal">
      <formula>2</formula>
    </cfRule>
    <cfRule type="cellIs" priority="504" dxfId="1" operator="equal">
      <formula>1</formula>
    </cfRule>
  </conditionalFormatting>
  <conditionalFormatting sqref="I12 AC28 AG28 AO26">
    <cfRule type="expression" priority="499" dxfId="0">
      <formula>J13&gt;J12</formula>
    </cfRule>
    <cfRule type="expression" priority="500" dxfId="1">
      <formula>J12&gt;J13</formula>
    </cfRule>
  </conditionalFormatting>
  <conditionalFormatting sqref="I13 I78 I80">
    <cfRule type="expression" priority="497" dxfId="1">
      <formula>J13&gt;J12</formula>
    </cfRule>
    <cfRule type="expression" priority="498" dxfId="0">
      <formula>J12&gt;J13</formula>
    </cfRule>
  </conditionalFormatting>
  <conditionalFormatting sqref="I15">
    <cfRule type="expression" priority="495" dxfId="0">
      <formula>J16&gt;J15</formula>
    </cfRule>
    <cfRule type="expression" priority="496" dxfId="1">
      <formula>J15&gt;J16</formula>
    </cfRule>
  </conditionalFormatting>
  <conditionalFormatting sqref="I16">
    <cfRule type="expression" priority="493" dxfId="1">
      <formula>J16&gt;J15</formula>
    </cfRule>
    <cfRule type="expression" priority="494" dxfId="0">
      <formula>J15&gt;J16</formula>
    </cfRule>
  </conditionalFormatting>
  <conditionalFormatting sqref="I18">
    <cfRule type="expression" priority="491" dxfId="0">
      <formula>J19&gt;J18</formula>
    </cfRule>
    <cfRule type="expression" priority="492" dxfId="1">
      <formula>J18&gt;J19</formula>
    </cfRule>
  </conditionalFormatting>
  <conditionalFormatting sqref="I19">
    <cfRule type="expression" priority="489" dxfId="1">
      <formula>J19&gt;J18</formula>
    </cfRule>
    <cfRule type="expression" priority="490" dxfId="0">
      <formula>J18&gt;J19</formula>
    </cfRule>
  </conditionalFormatting>
  <conditionalFormatting sqref="I21">
    <cfRule type="expression" priority="487" dxfId="0">
      <formula>J22&gt;J21</formula>
    </cfRule>
    <cfRule type="expression" priority="488" dxfId="1">
      <formula>J21&gt;J22</formula>
    </cfRule>
  </conditionalFormatting>
  <conditionalFormatting sqref="I22">
    <cfRule type="expression" priority="485" dxfId="1">
      <formula>J22&gt;J21</formula>
    </cfRule>
    <cfRule type="expression" priority="486" dxfId="0">
      <formula>J21&gt;J22</formula>
    </cfRule>
  </conditionalFormatting>
  <conditionalFormatting sqref="I27">
    <cfRule type="expression" priority="483" dxfId="0">
      <formula>J28&gt;J27</formula>
    </cfRule>
    <cfRule type="expression" priority="484" dxfId="1">
      <formula>J27&gt;J28</formula>
    </cfRule>
  </conditionalFormatting>
  <conditionalFormatting sqref="I28">
    <cfRule type="expression" priority="481" dxfId="1">
      <formula>J28&gt;J27</formula>
    </cfRule>
    <cfRule type="expression" priority="482" dxfId="0">
      <formula>J27&gt;J28</formula>
    </cfRule>
  </conditionalFormatting>
  <conditionalFormatting sqref="I30">
    <cfRule type="expression" priority="479" dxfId="0">
      <formula>J31&gt;J30</formula>
    </cfRule>
    <cfRule type="expression" priority="480" dxfId="1">
      <formula>J30&gt;J31</formula>
    </cfRule>
  </conditionalFormatting>
  <conditionalFormatting sqref="I31">
    <cfRule type="expression" priority="477" dxfId="1">
      <formula>J31&gt;J30</formula>
    </cfRule>
    <cfRule type="expression" priority="478" dxfId="0">
      <formula>J30&gt;J31</formula>
    </cfRule>
  </conditionalFormatting>
  <conditionalFormatting sqref="I33">
    <cfRule type="expression" priority="475" dxfId="0">
      <formula>J34&gt;J33</formula>
    </cfRule>
    <cfRule type="expression" priority="476" dxfId="1">
      <formula>J33&gt;J34</formula>
    </cfRule>
  </conditionalFormatting>
  <conditionalFormatting sqref="I34">
    <cfRule type="expression" priority="473" dxfId="1">
      <formula>J34&gt;J33</formula>
    </cfRule>
    <cfRule type="expression" priority="474" dxfId="0">
      <formula>J33&gt;J34</formula>
    </cfRule>
  </conditionalFormatting>
  <conditionalFormatting sqref="I36">
    <cfRule type="expression" priority="471" dxfId="0">
      <formula>J37&gt;J36</formula>
    </cfRule>
    <cfRule type="expression" priority="472" dxfId="1">
      <formula>J36&gt;J37</formula>
    </cfRule>
  </conditionalFormatting>
  <conditionalFormatting sqref="I37">
    <cfRule type="expression" priority="469" dxfId="1">
      <formula>J37&gt;J36</formula>
    </cfRule>
    <cfRule type="expression" priority="470" dxfId="0">
      <formula>J36&gt;J37</formula>
    </cfRule>
  </conditionalFormatting>
  <conditionalFormatting sqref="M12">
    <cfRule type="expression" priority="467" dxfId="0">
      <formula>N13&gt;N12</formula>
    </cfRule>
    <cfRule type="expression" priority="468" dxfId="1">
      <formula>N12&gt;N13</formula>
    </cfRule>
  </conditionalFormatting>
  <conditionalFormatting sqref="M13">
    <cfRule type="expression" priority="465" dxfId="1">
      <formula>N13&gt;N12</formula>
    </cfRule>
    <cfRule type="expression" priority="466" dxfId="0">
      <formula>N12&gt;N13</formula>
    </cfRule>
  </conditionalFormatting>
  <conditionalFormatting sqref="Q27">
    <cfRule type="expression" priority="463" dxfId="0">
      <formula>R28&gt;R27</formula>
    </cfRule>
    <cfRule type="expression" priority="464" dxfId="1">
      <formula>R27&gt;R28</formula>
    </cfRule>
  </conditionalFormatting>
  <conditionalFormatting sqref="Q28">
    <cfRule type="expression" priority="461" dxfId="1">
      <formula>R28&gt;R27</formula>
    </cfRule>
    <cfRule type="expression" priority="462" dxfId="0">
      <formula>R27&gt;R28</formula>
    </cfRule>
  </conditionalFormatting>
  <conditionalFormatting sqref="Q30">
    <cfRule type="expression" priority="459" dxfId="0">
      <formula>R31&gt;R30</formula>
    </cfRule>
    <cfRule type="expression" priority="460" dxfId="1">
      <formula>R30&gt;R31</formula>
    </cfRule>
  </conditionalFormatting>
  <conditionalFormatting sqref="Q31">
    <cfRule type="expression" priority="457" dxfId="1">
      <formula>R31&gt;R30</formula>
    </cfRule>
    <cfRule type="expression" priority="458" dxfId="0">
      <formula>R30&gt;R31</formula>
    </cfRule>
  </conditionalFormatting>
  <conditionalFormatting sqref="Q33">
    <cfRule type="expression" priority="455" dxfId="0">
      <formula>R34&gt;R33</formula>
    </cfRule>
    <cfRule type="expression" priority="456" dxfId="1">
      <formula>R33&gt;R34</formula>
    </cfRule>
  </conditionalFormatting>
  <conditionalFormatting sqref="Q34">
    <cfRule type="expression" priority="453" dxfId="1">
      <formula>R34&gt;R33</formula>
    </cfRule>
    <cfRule type="expression" priority="454" dxfId="0">
      <formula>R33&gt;R34</formula>
    </cfRule>
  </conditionalFormatting>
  <conditionalFormatting sqref="Q36">
    <cfRule type="expression" priority="451" dxfId="0">
      <formula>R37&gt;R36</formula>
    </cfRule>
    <cfRule type="expression" priority="452" dxfId="1">
      <formula>R36&gt;R37</formula>
    </cfRule>
  </conditionalFormatting>
  <conditionalFormatting sqref="Q37">
    <cfRule type="expression" priority="449" dxfId="1">
      <formula>R37&gt;R36</formula>
    </cfRule>
    <cfRule type="expression" priority="450" dxfId="0">
      <formula>R36&gt;R37</formula>
    </cfRule>
  </conditionalFormatting>
  <conditionalFormatting sqref="U28">
    <cfRule type="expression" priority="447" dxfId="0">
      <formula>V29&gt;V28</formula>
    </cfRule>
    <cfRule type="expression" priority="448" dxfId="1">
      <formula>V28&gt;V29</formula>
    </cfRule>
  </conditionalFormatting>
  <conditionalFormatting sqref="U29">
    <cfRule type="expression" priority="445" dxfId="1">
      <formula>V29&gt;V28</formula>
    </cfRule>
    <cfRule type="expression" priority="446" dxfId="0">
      <formula>V28&gt;V29</formula>
    </cfRule>
  </conditionalFormatting>
  <conditionalFormatting sqref="U31">
    <cfRule type="expression" priority="443" dxfId="0">
      <formula>V32&gt;V31</formula>
    </cfRule>
    <cfRule type="expression" priority="444" dxfId="1">
      <formula>V31&gt;V32</formula>
    </cfRule>
  </conditionalFormatting>
  <conditionalFormatting sqref="U32">
    <cfRule type="expression" priority="441" dxfId="1">
      <formula>V32&gt;V31</formula>
    </cfRule>
    <cfRule type="expression" priority="442" dxfId="0">
      <formula>V31&gt;V32</formula>
    </cfRule>
  </conditionalFormatting>
  <conditionalFormatting sqref="U20">
    <cfRule type="expression" priority="439" dxfId="0">
      <formula>V21&gt;V20</formula>
    </cfRule>
    <cfRule type="expression" priority="440" dxfId="1">
      <formula>V20&gt;V21</formula>
    </cfRule>
  </conditionalFormatting>
  <conditionalFormatting sqref="U21">
    <cfRule type="expression" priority="437" dxfId="1">
      <formula>V21&gt;V20</formula>
    </cfRule>
    <cfRule type="expression" priority="438" dxfId="0">
      <formula>V20&gt;V21</formula>
    </cfRule>
  </conditionalFormatting>
  <conditionalFormatting sqref="U17">
    <cfRule type="expression" priority="435" dxfId="0">
      <formula>V18&gt;V17</formula>
    </cfRule>
    <cfRule type="expression" priority="436" dxfId="1">
      <formula>V17&gt;V18</formula>
    </cfRule>
  </conditionalFormatting>
  <conditionalFormatting sqref="U18">
    <cfRule type="expression" priority="433" dxfId="1">
      <formula>V18&gt;V17</formula>
    </cfRule>
    <cfRule type="expression" priority="434" dxfId="0">
      <formula>V17&gt;V18</formula>
    </cfRule>
  </conditionalFormatting>
  <conditionalFormatting sqref="Y28">
    <cfRule type="expression" priority="431" dxfId="0">
      <formula>Z29&gt;Z28</formula>
    </cfRule>
    <cfRule type="expression" priority="432" dxfId="1">
      <formula>Z28&gt;Z29</formula>
    </cfRule>
  </conditionalFormatting>
  <conditionalFormatting sqref="Y29">
    <cfRule type="expression" priority="429" dxfId="1">
      <formula>Z29&gt;Z28</formula>
    </cfRule>
    <cfRule type="expression" priority="430" dxfId="0">
      <formula>Z28&gt;Z29</formula>
    </cfRule>
  </conditionalFormatting>
  <conditionalFormatting sqref="Y31">
    <cfRule type="expression" priority="427" dxfId="0">
      <formula>Z32&gt;Z31</formula>
    </cfRule>
    <cfRule type="expression" priority="428" dxfId="1">
      <formula>Z31&gt;Z32</formula>
    </cfRule>
  </conditionalFormatting>
  <conditionalFormatting sqref="Y32">
    <cfRule type="expression" priority="425" dxfId="1">
      <formula>Z32&gt;Z31</formula>
    </cfRule>
    <cfRule type="expression" priority="426" dxfId="0">
      <formula>Z31&gt;Z32</formula>
    </cfRule>
  </conditionalFormatting>
  <conditionalFormatting sqref="AC20">
    <cfRule type="expression" priority="423" dxfId="0">
      <formula>AD21&gt;AD20</formula>
    </cfRule>
    <cfRule type="expression" priority="424" dxfId="1">
      <formula>AD20&gt;AD21</formula>
    </cfRule>
  </conditionalFormatting>
  <conditionalFormatting sqref="AC21">
    <cfRule type="expression" priority="421" dxfId="1">
      <formula>AD21&gt;AD20</formula>
    </cfRule>
    <cfRule type="expression" priority="422" dxfId="0">
      <formula>AD20&gt;AD21</formula>
    </cfRule>
  </conditionalFormatting>
  <conditionalFormatting sqref="AC28">
    <cfRule type="expression" priority="419" dxfId="0">
      <formula>AD29&gt;AD28</formula>
    </cfRule>
    <cfRule type="expression" priority="420" dxfId="1">
      <formula>AD28&gt;AD29</formula>
    </cfRule>
  </conditionalFormatting>
  <conditionalFormatting sqref="AC29">
    <cfRule type="expression" priority="417" dxfId="1">
      <formula>AD29&gt;AD28</formula>
    </cfRule>
    <cfRule type="expression" priority="418" dxfId="0">
      <formula>AD28&gt;AD29</formula>
    </cfRule>
  </conditionalFormatting>
  <conditionalFormatting sqref="AG28">
    <cfRule type="expression" priority="415" dxfId="0">
      <formula>AH29&gt;AH28</formula>
    </cfRule>
    <cfRule type="expression" priority="416" dxfId="1">
      <formula>AH28&gt;AH29</formula>
    </cfRule>
  </conditionalFormatting>
  <conditionalFormatting sqref="AO26">
    <cfRule type="expression" priority="413" dxfId="0">
      <formula>AP27&gt;AP26</formula>
    </cfRule>
    <cfRule type="expression" priority="414" dxfId="1">
      <formula>AP26&gt;AP27</formula>
    </cfRule>
  </conditionalFormatting>
  <conditionalFormatting sqref="AO27">
    <cfRule type="expression" priority="411" dxfId="1">
      <formula>AP27&gt;AP26</formula>
    </cfRule>
    <cfRule type="expression" priority="412" dxfId="0">
      <formula>AP26&gt;AP27</formula>
    </cfRule>
  </conditionalFormatting>
  <conditionalFormatting sqref="Q30">
    <cfRule type="expression" priority="409" dxfId="0">
      <formula>R31&gt;R30</formula>
    </cfRule>
    <cfRule type="expression" priority="410" dxfId="1">
      <formula>R30&gt;R31</formula>
    </cfRule>
  </conditionalFormatting>
  <conditionalFormatting sqref="Q33">
    <cfRule type="expression" priority="407" dxfId="0">
      <formula>R34&gt;R33</formula>
    </cfRule>
    <cfRule type="expression" priority="408" dxfId="1">
      <formula>R33&gt;R34</formula>
    </cfRule>
  </conditionalFormatting>
  <conditionalFormatting sqref="Q36">
    <cfRule type="expression" priority="405" dxfId="0">
      <formula>R37&gt;R36</formula>
    </cfRule>
    <cfRule type="expression" priority="406" dxfId="1">
      <formula>R36&gt;R37</formula>
    </cfRule>
  </conditionalFormatting>
  <conditionalFormatting sqref="U20">
    <cfRule type="expression" priority="403" dxfId="0">
      <formula>V21&gt;V20</formula>
    </cfRule>
    <cfRule type="expression" priority="404" dxfId="1">
      <formula>V20&gt;V21</formula>
    </cfRule>
  </conditionalFormatting>
  <conditionalFormatting sqref="U31">
    <cfRule type="expression" priority="401" dxfId="0">
      <formula>V32&gt;V31</formula>
    </cfRule>
    <cfRule type="expression" priority="402" dxfId="1">
      <formula>V31&gt;V32</formula>
    </cfRule>
  </conditionalFormatting>
  <conditionalFormatting sqref="Y31">
    <cfRule type="expression" priority="399" dxfId="0">
      <formula>Z32&gt;Z31</formula>
    </cfRule>
    <cfRule type="expression" priority="400" dxfId="1">
      <formula>Z31&gt;Z32</formula>
    </cfRule>
  </conditionalFormatting>
  <conditionalFormatting sqref="AC20">
    <cfRule type="expression" priority="397" dxfId="0">
      <formula>AD21&gt;AD20</formula>
    </cfRule>
    <cfRule type="expression" priority="398" dxfId="1">
      <formula>AD20&gt;AD21</formula>
    </cfRule>
  </conditionalFormatting>
  <conditionalFormatting sqref="AC28">
    <cfRule type="expression" priority="395" dxfId="0">
      <formula>AD29&gt;AD28</formula>
    </cfRule>
    <cfRule type="expression" priority="396" dxfId="1">
      <formula>AD28&gt;AD29</formula>
    </cfRule>
  </conditionalFormatting>
  <conditionalFormatting sqref="AC28">
    <cfRule type="expression" priority="393" dxfId="0">
      <formula>AD29&gt;AD28</formula>
    </cfRule>
    <cfRule type="expression" priority="394" dxfId="1">
      <formula>AD28&gt;AD29</formula>
    </cfRule>
  </conditionalFormatting>
  <conditionalFormatting sqref="AC29">
    <cfRule type="expression" priority="391" dxfId="1">
      <formula>AD29&gt;AD28</formula>
    </cfRule>
    <cfRule type="expression" priority="392" dxfId="0">
      <formula>AD28&gt;AD29</formula>
    </cfRule>
  </conditionalFormatting>
  <conditionalFormatting sqref="AG28">
    <cfRule type="expression" priority="389" dxfId="0">
      <formula>AH29&gt;AH28</formula>
    </cfRule>
    <cfRule type="expression" priority="390" dxfId="1">
      <formula>AH28&gt;AH29</formula>
    </cfRule>
  </conditionalFormatting>
  <conditionalFormatting sqref="AG28">
    <cfRule type="expression" priority="387" dxfId="0">
      <formula>AH29&gt;AH28</formula>
    </cfRule>
    <cfRule type="expression" priority="388" dxfId="1">
      <formula>AH28&gt;AH29</formula>
    </cfRule>
  </conditionalFormatting>
  <conditionalFormatting sqref="AG28">
    <cfRule type="expression" priority="385" dxfId="0">
      <formula>AH29&gt;AH28</formula>
    </cfRule>
    <cfRule type="expression" priority="386" dxfId="1">
      <formula>AH28&gt;AH29</formula>
    </cfRule>
  </conditionalFormatting>
  <conditionalFormatting sqref="AG28">
    <cfRule type="expression" priority="383" dxfId="0">
      <formula>AH29&gt;AH28</formula>
    </cfRule>
    <cfRule type="expression" priority="384" dxfId="1">
      <formula>AH28&gt;AH29</formula>
    </cfRule>
  </conditionalFormatting>
  <conditionalFormatting sqref="AG29">
    <cfRule type="expression" priority="381" dxfId="1">
      <formula>AH29&gt;AH28</formula>
    </cfRule>
    <cfRule type="expression" priority="382" dxfId="0">
      <formula>AH28&gt;AH29</formula>
    </cfRule>
  </conditionalFormatting>
  <conditionalFormatting sqref="I24">
    <cfRule type="expression" priority="379" dxfId="0">
      <formula>J25&gt;J24</formula>
    </cfRule>
    <cfRule type="expression" priority="380" dxfId="1">
      <formula>J24&gt;J25</formula>
    </cfRule>
  </conditionalFormatting>
  <conditionalFormatting sqref="I25">
    <cfRule type="expression" priority="377" dxfId="1">
      <formula>J25&gt;J24</formula>
    </cfRule>
    <cfRule type="expression" priority="378" dxfId="0">
      <formula>J24&gt;J25</formula>
    </cfRule>
  </conditionalFormatting>
  <conditionalFormatting sqref="I39">
    <cfRule type="expression" priority="375" dxfId="0">
      <formula>J40&gt;J39</formula>
    </cfRule>
    <cfRule type="expression" priority="376" dxfId="1">
      <formula>J39&gt;J40</formula>
    </cfRule>
  </conditionalFormatting>
  <conditionalFormatting sqref="I40">
    <cfRule type="expression" priority="373" dxfId="1">
      <formula>J40&gt;J39</formula>
    </cfRule>
    <cfRule type="expression" priority="374" dxfId="0">
      <formula>J39&gt;J40</formula>
    </cfRule>
  </conditionalFormatting>
  <conditionalFormatting sqref="Q39">
    <cfRule type="expression" priority="371" dxfId="0">
      <formula>R40&gt;R39</formula>
    </cfRule>
    <cfRule type="expression" priority="372" dxfId="1">
      <formula>R39&gt;R40</formula>
    </cfRule>
  </conditionalFormatting>
  <conditionalFormatting sqref="Q40">
    <cfRule type="expression" priority="369" dxfId="1">
      <formula>R40&gt;R39</formula>
    </cfRule>
    <cfRule type="expression" priority="370" dxfId="0">
      <formula>R39&gt;R40</formula>
    </cfRule>
  </conditionalFormatting>
  <conditionalFormatting sqref="Q39">
    <cfRule type="expression" priority="367" dxfId="0">
      <formula>R40&gt;R39</formula>
    </cfRule>
    <cfRule type="expression" priority="368" dxfId="1">
      <formula>R39&gt;R40</formula>
    </cfRule>
  </conditionalFormatting>
  <conditionalFormatting sqref="Q40">
    <cfRule type="expression" priority="365" dxfId="0">
      <formula>#REF!&gt;R40</formula>
    </cfRule>
    <cfRule type="expression" priority="366" dxfId="1">
      <formula>R40&gt;#REF!</formula>
    </cfRule>
  </conditionalFormatting>
  <conditionalFormatting sqref="U23">
    <cfRule type="expression" priority="363" dxfId="0">
      <formula>V24&gt;V23</formula>
    </cfRule>
    <cfRule type="expression" priority="364" dxfId="1">
      <formula>V23&gt;V24</formula>
    </cfRule>
  </conditionalFormatting>
  <conditionalFormatting sqref="U24">
    <cfRule type="expression" priority="361" dxfId="1">
      <formula>V24&gt;V23</formula>
    </cfRule>
    <cfRule type="expression" priority="362" dxfId="0">
      <formula>V23&gt;V24</formula>
    </cfRule>
  </conditionalFormatting>
  <conditionalFormatting sqref="U23">
    <cfRule type="expression" priority="359" dxfId="0">
      <formula>V24&gt;V23</formula>
    </cfRule>
    <cfRule type="expression" priority="360" dxfId="1">
      <formula>V23&gt;V24</formula>
    </cfRule>
  </conditionalFormatting>
  <conditionalFormatting sqref="U34">
    <cfRule type="expression" priority="357" dxfId="0">
      <formula>V35&gt;V34</formula>
    </cfRule>
    <cfRule type="expression" priority="358" dxfId="1">
      <formula>V34&gt;V35</formula>
    </cfRule>
  </conditionalFormatting>
  <conditionalFormatting sqref="U35">
    <cfRule type="expression" priority="355" dxfId="1">
      <formula>V35&gt;V34</formula>
    </cfRule>
    <cfRule type="expression" priority="356" dxfId="0">
      <formula>V34&gt;V35</formula>
    </cfRule>
  </conditionalFormatting>
  <conditionalFormatting sqref="U34">
    <cfRule type="expression" priority="353" dxfId="0">
      <formula>V35&gt;V34</formula>
    </cfRule>
    <cfRule type="expression" priority="354" dxfId="1">
      <formula>V34&gt;V35</formula>
    </cfRule>
  </conditionalFormatting>
  <conditionalFormatting sqref="U35">
    <cfRule type="expression" priority="351" dxfId="0">
      <formula>#REF!&gt;V35</formula>
    </cfRule>
    <cfRule type="expression" priority="352" dxfId="1">
      <formula>V35&gt;#REF!</formula>
    </cfRule>
  </conditionalFormatting>
  <conditionalFormatting sqref="Y34">
    <cfRule type="expression" priority="349" dxfId="0">
      <formula>Z35&gt;Z34</formula>
    </cfRule>
    <cfRule type="expression" priority="350" dxfId="1">
      <formula>Z34&gt;Z35</formula>
    </cfRule>
  </conditionalFormatting>
  <conditionalFormatting sqref="Y35">
    <cfRule type="expression" priority="347" dxfId="1">
      <formula>Z35&gt;Z34</formula>
    </cfRule>
    <cfRule type="expression" priority="348" dxfId="0">
      <formula>Z34&gt;Z35</formula>
    </cfRule>
  </conditionalFormatting>
  <conditionalFormatting sqref="Y34">
    <cfRule type="expression" priority="345" dxfId="0">
      <formula>Z35&gt;Z34</formula>
    </cfRule>
    <cfRule type="expression" priority="346" dxfId="1">
      <formula>Z34&gt;Z35</formula>
    </cfRule>
  </conditionalFormatting>
  <conditionalFormatting sqref="AC23">
    <cfRule type="expression" priority="343" dxfId="0">
      <formula>AD24&gt;AD23</formula>
    </cfRule>
    <cfRule type="expression" priority="344" dxfId="1">
      <formula>AD23&gt;AD24</formula>
    </cfRule>
  </conditionalFormatting>
  <conditionalFormatting sqref="AC24">
    <cfRule type="expression" priority="341" dxfId="1">
      <formula>AD24&gt;AD23</formula>
    </cfRule>
    <cfRule type="expression" priority="342" dxfId="0">
      <formula>AD23&gt;AD24</formula>
    </cfRule>
  </conditionalFormatting>
  <conditionalFormatting sqref="AC23">
    <cfRule type="expression" priority="339" dxfId="0">
      <formula>AD24&gt;AD23</formula>
    </cfRule>
    <cfRule type="expression" priority="340" dxfId="1">
      <formula>AD23&gt;AD24</formula>
    </cfRule>
  </conditionalFormatting>
  <conditionalFormatting sqref="AC31">
    <cfRule type="expression" priority="337" dxfId="0">
      <formula>AD32&gt;AD31</formula>
    </cfRule>
    <cfRule type="expression" priority="338" dxfId="1">
      <formula>AD31&gt;AD32</formula>
    </cfRule>
  </conditionalFormatting>
  <conditionalFormatting sqref="AC31">
    <cfRule type="expression" priority="335" dxfId="0">
      <formula>AD32&gt;AD31</formula>
    </cfRule>
    <cfRule type="expression" priority="336" dxfId="1">
      <formula>AD31&gt;AD32</formula>
    </cfRule>
  </conditionalFormatting>
  <conditionalFormatting sqref="AC32">
    <cfRule type="expression" priority="333" dxfId="1">
      <formula>AD32&gt;AD31</formula>
    </cfRule>
    <cfRule type="expression" priority="334" dxfId="0">
      <formula>AD31&gt;AD32</formula>
    </cfRule>
  </conditionalFormatting>
  <conditionalFormatting sqref="AC31">
    <cfRule type="expression" priority="331" dxfId="0">
      <formula>AD32&gt;AD31</formula>
    </cfRule>
    <cfRule type="expression" priority="332" dxfId="1">
      <formula>AD31&gt;AD32</formula>
    </cfRule>
  </conditionalFormatting>
  <conditionalFormatting sqref="AC31">
    <cfRule type="expression" priority="329" dxfId="0">
      <formula>AD32&gt;AD31</formula>
    </cfRule>
    <cfRule type="expression" priority="330" dxfId="1">
      <formula>AD31&gt;AD32</formula>
    </cfRule>
  </conditionalFormatting>
  <conditionalFormatting sqref="AC32">
    <cfRule type="expression" priority="327" dxfId="1">
      <formula>AD32&gt;AD31</formula>
    </cfRule>
    <cfRule type="expression" priority="328" dxfId="0">
      <formula>AD31&gt;AD32</formula>
    </cfRule>
  </conditionalFormatting>
  <conditionalFormatting sqref="AG31">
    <cfRule type="expression" priority="325" dxfId="0">
      <formula>AH32&gt;AH31</formula>
    </cfRule>
    <cfRule type="expression" priority="326" dxfId="1">
      <formula>AH31&gt;AH32</formula>
    </cfRule>
  </conditionalFormatting>
  <conditionalFormatting sqref="AG32">
    <cfRule type="expression" priority="323" dxfId="0">
      <formula>AH31&gt;AH32</formula>
    </cfRule>
    <cfRule type="expression" priority="324" dxfId="1">
      <formula>AH32&gt;AH31</formula>
    </cfRule>
  </conditionalFormatting>
  <conditionalFormatting sqref="AK28">
    <cfRule type="expression" priority="321" dxfId="0">
      <formula>AL29&gt;AL28</formula>
    </cfRule>
    <cfRule type="expression" priority="322" dxfId="1">
      <formula>AL28&gt;AL29</formula>
    </cfRule>
  </conditionalFormatting>
  <conditionalFormatting sqref="AK29">
    <cfRule type="expression" priority="319" dxfId="1">
      <formula>AL29&gt;AL28</formula>
    </cfRule>
    <cfRule type="expression" priority="320" dxfId="0">
      <formula>AL28&gt;AL29</formula>
    </cfRule>
  </conditionalFormatting>
  <conditionalFormatting sqref="AK23">
    <cfRule type="expression" priority="317" dxfId="0">
      <formula>AL24&gt;AL23</formula>
    </cfRule>
    <cfRule type="expression" priority="318" dxfId="1">
      <formula>AL23&gt;AL24</formula>
    </cfRule>
  </conditionalFormatting>
  <conditionalFormatting sqref="AK24">
    <cfRule type="expression" priority="315" dxfId="1">
      <formula>AL24&gt;AL23</formula>
    </cfRule>
    <cfRule type="expression" priority="316" dxfId="0">
      <formula>AL23&gt;AL24</formula>
    </cfRule>
  </conditionalFormatting>
  <conditionalFormatting sqref="AK23">
    <cfRule type="expression" priority="313" dxfId="0">
      <formula>AL24&gt;AL23</formula>
    </cfRule>
    <cfRule type="expression" priority="314" dxfId="1">
      <formula>AL23&gt;AL24</formula>
    </cfRule>
  </conditionalFormatting>
  <conditionalFormatting sqref="C12">
    <cfRule type="expression" priority="310">
      <formula>$F12=3</formula>
    </cfRule>
    <cfRule type="expression" priority="311" dxfId="0">
      <formula>$F12=2</formula>
    </cfRule>
    <cfRule type="expression" priority="312" dxfId="1">
      <formula>$F12=1</formula>
    </cfRule>
  </conditionalFormatting>
  <conditionalFormatting sqref="C12:C15">
    <cfRule type="expression" priority="307">
      <formula>$F12=3</formula>
    </cfRule>
    <cfRule type="expression" priority="308" dxfId="0">
      <formula>$F12=2</formula>
    </cfRule>
    <cfRule type="expression" priority="309" dxfId="1">
      <formula>$F12=1</formula>
    </cfRule>
  </conditionalFormatting>
  <conditionalFormatting sqref="C19 C22">
    <cfRule type="expression" priority="304">
      <formula>$F18=3</formula>
    </cfRule>
    <cfRule type="expression" priority="305" dxfId="0">
      <formula>$F18=2</formula>
    </cfRule>
    <cfRule type="expression" priority="306" dxfId="1">
      <formula>$F18=1</formula>
    </cfRule>
  </conditionalFormatting>
  <conditionalFormatting sqref="C19:C22">
    <cfRule type="expression" priority="301">
      <formula>$F18=3</formula>
    </cfRule>
    <cfRule type="expression" priority="302" dxfId="0">
      <formula>$F18=2</formula>
    </cfRule>
    <cfRule type="expression" priority="303" dxfId="1">
      <formula>$F18=1</formula>
    </cfRule>
  </conditionalFormatting>
  <conditionalFormatting sqref="C26:C29">
    <cfRule type="expression" priority="298">
      <formula>$F24=3</formula>
    </cfRule>
    <cfRule type="expression" priority="299" dxfId="0">
      <formula>$F24=2</formula>
    </cfRule>
    <cfRule type="expression" priority="300" dxfId="1">
      <formula>$F24=1</formula>
    </cfRule>
  </conditionalFormatting>
  <conditionalFormatting sqref="C26:C29">
    <cfRule type="expression" priority="295">
      <formula>$F24=3</formula>
    </cfRule>
    <cfRule type="expression" priority="296" dxfId="0">
      <formula>$F24=2</formula>
    </cfRule>
    <cfRule type="expression" priority="297" dxfId="1">
      <formula>$F24=1</formula>
    </cfRule>
  </conditionalFormatting>
  <conditionalFormatting sqref="C33:C36">
    <cfRule type="expression" priority="292">
      <formula>$F30=3</formula>
    </cfRule>
    <cfRule type="expression" priority="293" dxfId="0">
      <formula>$F30=2</formula>
    </cfRule>
    <cfRule type="expression" priority="294" dxfId="1">
      <formula>$F30=1</formula>
    </cfRule>
  </conditionalFormatting>
  <conditionalFormatting sqref="C33:C36">
    <cfRule type="expression" priority="289">
      <formula>$F30=3</formula>
    </cfRule>
    <cfRule type="expression" priority="290" dxfId="0">
      <formula>$F30=2</formula>
    </cfRule>
    <cfRule type="expression" priority="291" dxfId="1">
      <formula>$F30=1</formula>
    </cfRule>
  </conditionalFormatting>
  <conditionalFormatting sqref="C40:C43">
    <cfRule type="expression" priority="286">
      <formula>$F36=3</formula>
    </cfRule>
    <cfRule type="expression" priority="287" dxfId="0">
      <formula>$F36=2</formula>
    </cfRule>
    <cfRule type="expression" priority="288" dxfId="1">
      <formula>$F36=1</formula>
    </cfRule>
  </conditionalFormatting>
  <conditionalFormatting sqref="C40:C43">
    <cfRule type="expression" priority="283">
      <formula>$F36=3</formula>
    </cfRule>
    <cfRule type="expression" priority="284" dxfId="0">
      <formula>$F36=2</formula>
    </cfRule>
    <cfRule type="expression" priority="285" dxfId="1">
      <formula>$F36=1</formula>
    </cfRule>
  </conditionalFormatting>
  <conditionalFormatting sqref="C47:C50">
    <cfRule type="expression" priority="280">
      <formula>$F42=3</formula>
    </cfRule>
    <cfRule type="expression" priority="281" dxfId="0">
      <formula>$F42=2</formula>
    </cfRule>
    <cfRule type="expression" priority="282" dxfId="1">
      <formula>$F42=1</formula>
    </cfRule>
  </conditionalFormatting>
  <conditionalFormatting sqref="C47:C50">
    <cfRule type="expression" priority="277">
      <formula>$F42=3</formula>
    </cfRule>
    <cfRule type="expression" priority="278" dxfId="0">
      <formula>$F42=2</formula>
    </cfRule>
    <cfRule type="expression" priority="279" dxfId="1">
      <formula>$F42=1</formula>
    </cfRule>
  </conditionalFormatting>
  <conditionalFormatting sqref="C54:C57">
    <cfRule type="expression" priority="274">
      <formula>$F48=3</formula>
    </cfRule>
    <cfRule type="expression" priority="275" dxfId="0">
      <formula>$F48=2</formula>
    </cfRule>
    <cfRule type="expression" priority="276" dxfId="1">
      <formula>$F48=1</formula>
    </cfRule>
  </conditionalFormatting>
  <conditionalFormatting sqref="C54:C57">
    <cfRule type="expression" priority="271">
      <formula>$F48=3</formula>
    </cfRule>
    <cfRule type="expression" priority="272" dxfId="0">
      <formula>$F48=2</formula>
    </cfRule>
    <cfRule type="expression" priority="273" dxfId="1">
      <formula>$F48=1</formula>
    </cfRule>
  </conditionalFormatting>
  <conditionalFormatting sqref="C61:C64">
    <cfRule type="expression" priority="268">
      <formula>$F54=3</formula>
    </cfRule>
    <cfRule type="expression" priority="269" dxfId="0">
      <formula>$F54=2</formula>
    </cfRule>
    <cfRule type="expression" priority="270" dxfId="1">
      <formula>$F54=1</formula>
    </cfRule>
  </conditionalFormatting>
  <conditionalFormatting sqref="C61:C64">
    <cfRule type="expression" priority="265">
      <formula>$F54=3</formula>
    </cfRule>
    <cfRule type="expression" priority="266" dxfId="0">
      <formula>$F54=2</formula>
    </cfRule>
    <cfRule type="expression" priority="267" dxfId="1">
      <formula>$F54=1</formula>
    </cfRule>
  </conditionalFormatting>
  <conditionalFormatting sqref="C68:C71">
    <cfRule type="expression" priority="262">
      <formula>$F60=3</formula>
    </cfRule>
    <cfRule type="expression" priority="263" dxfId="0">
      <formula>$F60=2</formula>
    </cfRule>
    <cfRule type="expression" priority="264" dxfId="1">
      <formula>$F60=1</formula>
    </cfRule>
  </conditionalFormatting>
  <conditionalFormatting sqref="C68:C71">
    <cfRule type="expression" priority="259">
      <formula>$F60=3</formula>
    </cfRule>
    <cfRule type="expression" priority="260" dxfId="0">
      <formula>$F60=2</formula>
    </cfRule>
    <cfRule type="expression" priority="261" dxfId="1">
      <formula>$F60=1</formula>
    </cfRule>
  </conditionalFormatting>
  <conditionalFormatting sqref="C75:C80">
    <cfRule type="expression" priority="256">
      <formula>$F66=3</formula>
    </cfRule>
    <cfRule type="expression" priority="257" dxfId="0">
      <formula>$F66=2</formula>
    </cfRule>
    <cfRule type="expression" priority="258" dxfId="1">
      <formula>$F66=1</formula>
    </cfRule>
  </conditionalFormatting>
  <conditionalFormatting sqref="Q66 Q31">
    <cfRule type="expression" priority="505" dxfId="0">
      <formula>R52&gt;R31</formula>
    </cfRule>
    <cfRule type="expression" priority="506" dxfId="1">
      <formula>R31&gt;R52</formula>
    </cfRule>
  </conditionalFormatting>
  <conditionalFormatting sqref="AC24">
    <cfRule type="expression" priority="507" dxfId="0">
      <formula>#REF!&gt;AD24</formula>
    </cfRule>
    <cfRule type="expression" priority="508" dxfId="1">
      <formula>AD24&gt;#REF!</formula>
    </cfRule>
  </conditionalFormatting>
  <conditionalFormatting sqref="AK24">
    <cfRule type="expression" priority="509" dxfId="0">
      <formula>#REF!&gt;AL24</formula>
    </cfRule>
    <cfRule type="expression" priority="510" dxfId="1">
      <formula>AL24&gt;#REF!</formula>
    </cfRule>
  </conditionalFormatting>
  <conditionalFormatting sqref="AC21">
    <cfRule type="expression" priority="511" dxfId="0">
      <formula>#REF!&gt;AD21</formula>
    </cfRule>
    <cfRule type="expression" priority="512" dxfId="1">
      <formula>AD21&gt;#REF!</formula>
    </cfRule>
  </conditionalFormatting>
  <conditionalFormatting sqref="AO27 U18">
    <cfRule type="expression" priority="513" dxfId="0">
      <formula>V26&gt;V18</formula>
    </cfRule>
    <cfRule type="expression" priority="514" dxfId="1">
      <formula>V18&gt;V26</formula>
    </cfRule>
  </conditionalFormatting>
  <conditionalFormatting sqref="U29 Y29">
    <cfRule type="expression" priority="515" dxfId="0">
      <formula>V46&gt;V29</formula>
    </cfRule>
    <cfRule type="expression" priority="516" dxfId="1">
      <formula>V29&gt;V46</formula>
    </cfRule>
  </conditionalFormatting>
  <conditionalFormatting sqref="U21">
    <cfRule type="expression" priority="517" dxfId="0">
      <formula>V33&gt;V21</formula>
    </cfRule>
    <cfRule type="expression" priority="518" dxfId="1">
      <formula>V21&gt;V33</formula>
    </cfRule>
  </conditionalFormatting>
  <conditionalFormatting sqref="Y32 Y67">
    <cfRule type="expression" priority="519" dxfId="0">
      <formula>Z52&gt;Z32</formula>
    </cfRule>
    <cfRule type="expression" priority="520" dxfId="1">
      <formula>Z32&gt;Z52</formula>
    </cfRule>
  </conditionalFormatting>
  <conditionalFormatting sqref="Y35 AC32">
    <cfRule type="expression" priority="521" dxfId="0">
      <formula>Z55&gt;Z32</formula>
    </cfRule>
    <cfRule type="expression" priority="522" dxfId="1">
      <formula>Z32&gt;Z55</formula>
    </cfRule>
  </conditionalFormatting>
  <conditionalFormatting sqref="AC28 AG28">
    <cfRule type="expression" priority="523" dxfId="1">
      <formula>AD28&gt;AD46</formula>
    </cfRule>
    <cfRule type="expression" priority="524" dxfId="0">
      <formula>AD46&gt;AD28</formula>
    </cfRule>
  </conditionalFormatting>
  <conditionalFormatting sqref="AC31 AG66">
    <cfRule type="expression" priority="525" dxfId="1">
      <formula>AD31&gt;AD52</formula>
    </cfRule>
    <cfRule type="expression" priority="526" dxfId="0">
      <formula>AD52&gt;AD31</formula>
    </cfRule>
  </conditionalFormatting>
  <conditionalFormatting sqref="I50">
    <cfRule type="expression" priority="254" dxfId="0">
      <formula>J51&gt;J50</formula>
    </cfRule>
    <cfRule type="expression" priority="255" dxfId="1">
      <formula>J50&gt;J51</formula>
    </cfRule>
  </conditionalFormatting>
  <conditionalFormatting sqref="I51">
    <cfRule type="expression" priority="252" dxfId="1">
      <formula>J51&gt;J50</formula>
    </cfRule>
    <cfRule type="expression" priority="253" dxfId="0">
      <formula>J50&gt;J51</formula>
    </cfRule>
  </conditionalFormatting>
  <conditionalFormatting sqref="I53">
    <cfRule type="expression" priority="250" dxfId="0">
      <formula>J54&gt;J53</formula>
    </cfRule>
    <cfRule type="expression" priority="251" dxfId="1">
      <formula>J53&gt;J54</formula>
    </cfRule>
  </conditionalFormatting>
  <conditionalFormatting sqref="I54">
    <cfRule type="expression" priority="248" dxfId="1">
      <formula>J54&gt;J53</formula>
    </cfRule>
    <cfRule type="expression" priority="249" dxfId="0">
      <formula>J53&gt;J54</formula>
    </cfRule>
  </conditionalFormatting>
  <conditionalFormatting sqref="I56">
    <cfRule type="expression" priority="246" dxfId="0">
      <formula>J57&gt;J56</formula>
    </cfRule>
    <cfRule type="expression" priority="247" dxfId="1">
      <formula>J56&gt;J57</formula>
    </cfRule>
  </conditionalFormatting>
  <conditionalFormatting sqref="I57">
    <cfRule type="expression" priority="244" dxfId="1">
      <formula>J57&gt;J56</formula>
    </cfRule>
    <cfRule type="expression" priority="245" dxfId="0">
      <formula>J56&gt;J57</formula>
    </cfRule>
  </conditionalFormatting>
  <conditionalFormatting sqref="I59">
    <cfRule type="expression" priority="242" dxfId="0">
      <formula>J60&gt;J59</formula>
    </cfRule>
    <cfRule type="expression" priority="243" dxfId="1">
      <formula>J59&gt;J60</formula>
    </cfRule>
  </conditionalFormatting>
  <conditionalFormatting sqref="I60">
    <cfRule type="expression" priority="240" dxfId="1">
      <formula>J60&gt;J59</formula>
    </cfRule>
    <cfRule type="expression" priority="241" dxfId="0">
      <formula>J59&gt;J60</formula>
    </cfRule>
  </conditionalFormatting>
  <conditionalFormatting sqref="I65">
    <cfRule type="expression" priority="238" dxfId="0">
      <formula>J66&gt;J65</formula>
    </cfRule>
    <cfRule type="expression" priority="239" dxfId="1">
      <formula>J65&gt;J66</formula>
    </cfRule>
  </conditionalFormatting>
  <conditionalFormatting sqref="I66">
    <cfRule type="expression" priority="236" dxfId="1">
      <formula>J66&gt;J65</formula>
    </cfRule>
    <cfRule type="expression" priority="237" dxfId="0">
      <formula>J65&gt;J66</formula>
    </cfRule>
  </conditionalFormatting>
  <conditionalFormatting sqref="I68">
    <cfRule type="expression" priority="234" dxfId="0">
      <formula>J69&gt;J68</formula>
    </cfRule>
    <cfRule type="expression" priority="235" dxfId="1">
      <formula>J68&gt;J69</formula>
    </cfRule>
  </conditionalFormatting>
  <conditionalFormatting sqref="I69">
    <cfRule type="expression" priority="232" dxfId="1">
      <formula>J69&gt;J68</formula>
    </cfRule>
    <cfRule type="expression" priority="233" dxfId="0">
      <formula>J68&gt;J69</formula>
    </cfRule>
  </conditionalFormatting>
  <conditionalFormatting sqref="I71">
    <cfRule type="expression" priority="230" dxfId="0">
      <formula>J72&gt;J71</formula>
    </cfRule>
    <cfRule type="expression" priority="231" dxfId="1">
      <formula>J71&gt;J72</formula>
    </cfRule>
  </conditionalFormatting>
  <conditionalFormatting sqref="I72">
    <cfRule type="expression" priority="228" dxfId="1">
      <formula>J72&gt;J71</formula>
    </cfRule>
    <cfRule type="expression" priority="229" dxfId="0">
      <formula>J71&gt;J72</formula>
    </cfRule>
  </conditionalFormatting>
  <conditionalFormatting sqref="I74">
    <cfRule type="expression" priority="226" dxfId="0">
      <formula>J75&gt;J74</formula>
    </cfRule>
    <cfRule type="expression" priority="227" dxfId="1">
      <formula>J74&gt;J75</formula>
    </cfRule>
  </conditionalFormatting>
  <conditionalFormatting sqref="I75">
    <cfRule type="expression" priority="224" dxfId="1">
      <formula>J75&gt;J74</formula>
    </cfRule>
    <cfRule type="expression" priority="225" dxfId="0">
      <formula>J74&gt;J75</formula>
    </cfRule>
  </conditionalFormatting>
  <conditionalFormatting sqref="I62">
    <cfRule type="expression" priority="222" dxfId="0">
      <formula>J63&gt;J62</formula>
    </cfRule>
    <cfRule type="expression" priority="223" dxfId="1">
      <formula>J62&gt;J63</formula>
    </cfRule>
  </conditionalFormatting>
  <conditionalFormatting sqref="I63">
    <cfRule type="expression" priority="220" dxfId="1">
      <formula>J63&gt;J62</formula>
    </cfRule>
    <cfRule type="expression" priority="221" dxfId="0">
      <formula>J62&gt;J63</formula>
    </cfRule>
  </conditionalFormatting>
  <conditionalFormatting sqref="I77">
    <cfRule type="expression" priority="218" dxfId="0">
      <formula>J78&gt;J77</formula>
    </cfRule>
    <cfRule type="expression" priority="219" dxfId="1">
      <formula>J77&gt;J78</formula>
    </cfRule>
  </conditionalFormatting>
  <conditionalFormatting sqref="Q65">
    <cfRule type="expression" priority="216" dxfId="0">
      <formula>R66&gt;R65</formula>
    </cfRule>
    <cfRule type="expression" priority="217" dxfId="1">
      <formula>R65&gt;R66</formula>
    </cfRule>
  </conditionalFormatting>
  <conditionalFormatting sqref="Q66">
    <cfRule type="expression" priority="214" dxfId="1">
      <formula>R66&gt;R65</formula>
    </cfRule>
    <cfRule type="expression" priority="215" dxfId="0">
      <formula>R65&gt;R66</formula>
    </cfRule>
  </conditionalFormatting>
  <conditionalFormatting sqref="Q68">
    <cfRule type="expression" priority="212" dxfId="0">
      <formula>R69&gt;R68</formula>
    </cfRule>
    <cfRule type="expression" priority="213" dxfId="1">
      <formula>R68&gt;R69</formula>
    </cfRule>
  </conditionalFormatting>
  <conditionalFormatting sqref="Q69">
    <cfRule type="expression" priority="210" dxfId="1">
      <formula>R69&gt;R68</formula>
    </cfRule>
    <cfRule type="expression" priority="211" dxfId="0">
      <formula>R68&gt;R69</formula>
    </cfRule>
  </conditionalFormatting>
  <conditionalFormatting sqref="Q71">
    <cfRule type="expression" priority="208" dxfId="0">
      <formula>R72&gt;R71</formula>
    </cfRule>
    <cfRule type="expression" priority="209" dxfId="1">
      <formula>R71&gt;R72</formula>
    </cfRule>
  </conditionalFormatting>
  <conditionalFormatting sqref="Q72">
    <cfRule type="expression" priority="206" dxfId="1">
      <formula>R72&gt;R71</formula>
    </cfRule>
    <cfRule type="expression" priority="207" dxfId="0">
      <formula>R71&gt;R72</formula>
    </cfRule>
  </conditionalFormatting>
  <conditionalFormatting sqref="Q74">
    <cfRule type="expression" priority="204" dxfId="0">
      <formula>R75&gt;R74</formula>
    </cfRule>
    <cfRule type="expression" priority="205" dxfId="1">
      <formula>R74&gt;R75</formula>
    </cfRule>
  </conditionalFormatting>
  <conditionalFormatting sqref="Q75">
    <cfRule type="expression" priority="202" dxfId="1">
      <formula>R75&gt;R74</formula>
    </cfRule>
    <cfRule type="expression" priority="203" dxfId="0">
      <formula>R74&gt;R75</formula>
    </cfRule>
  </conditionalFormatting>
  <conditionalFormatting sqref="U66">
    <cfRule type="expression" priority="200" dxfId="0">
      <formula>V67&gt;V66</formula>
    </cfRule>
    <cfRule type="expression" priority="201" dxfId="1">
      <formula>V66&gt;V67</formula>
    </cfRule>
  </conditionalFormatting>
  <conditionalFormatting sqref="U67">
    <cfRule type="expression" priority="198" dxfId="1">
      <formula>V67&gt;V66</formula>
    </cfRule>
    <cfRule type="expression" priority="199" dxfId="0">
      <formula>V66&gt;V67</formula>
    </cfRule>
  </conditionalFormatting>
  <conditionalFormatting sqref="U69">
    <cfRule type="expression" priority="196" dxfId="0">
      <formula>V70&gt;V69</formula>
    </cfRule>
    <cfRule type="expression" priority="197" dxfId="1">
      <formula>V69&gt;V70</formula>
    </cfRule>
  </conditionalFormatting>
  <conditionalFormatting sqref="U70">
    <cfRule type="expression" priority="194" dxfId="1">
      <formula>V70&gt;V69</formula>
    </cfRule>
    <cfRule type="expression" priority="195" dxfId="0">
      <formula>V69&gt;V70</formula>
    </cfRule>
  </conditionalFormatting>
  <conditionalFormatting sqref="U58">
    <cfRule type="expression" priority="192" dxfId="0">
      <formula>V59&gt;V58</formula>
    </cfRule>
    <cfRule type="expression" priority="193" dxfId="1">
      <formula>V58&gt;V59</formula>
    </cfRule>
  </conditionalFormatting>
  <conditionalFormatting sqref="U59">
    <cfRule type="expression" priority="190" dxfId="1">
      <formula>V59&gt;V58</formula>
    </cfRule>
    <cfRule type="expression" priority="191" dxfId="0">
      <formula>V58&gt;V59</formula>
    </cfRule>
  </conditionalFormatting>
  <conditionalFormatting sqref="U55">
    <cfRule type="expression" priority="188" dxfId="0">
      <formula>V56&gt;V55</formula>
    </cfRule>
    <cfRule type="expression" priority="189" dxfId="1">
      <formula>V55&gt;V56</formula>
    </cfRule>
  </conditionalFormatting>
  <conditionalFormatting sqref="U56">
    <cfRule type="expression" priority="186" dxfId="1">
      <formula>V56&gt;V55</formula>
    </cfRule>
    <cfRule type="expression" priority="187" dxfId="0">
      <formula>V55&gt;V56</formula>
    </cfRule>
  </conditionalFormatting>
  <conditionalFormatting sqref="Y66">
    <cfRule type="expression" priority="184" dxfId="0">
      <formula>Z67&gt;Z66</formula>
    </cfRule>
    <cfRule type="expression" priority="185" dxfId="1">
      <formula>Z66&gt;Z67</formula>
    </cfRule>
  </conditionalFormatting>
  <conditionalFormatting sqref="Y67">
    <cfRule type="expression" priority="182" dxfId="1">
      <formula>Z67&gt;Z66</formula>
    </cfRule>
    <cfRule type="expression" priority="183" dxfId="0">
      <formula>Z66&gt;Z67</formula>
    </cfRule>
  </conditionalFormatting>
  <conditionalFormatting sqref="Y69">
    <cfRule type="expression" priority="180" dxfId="0">
      <formula>Z70&gt;Z69</formula>
    </cfRule>
    <cfRule type="expression" priority="181" dxfId="1">
      <formula>Z69&gt;Z70</formula>
    </cfRule>
  </conditionalFormatting>
  <conditionalFormatting sqref="Y70">
    <cfRule type="expression" priority="178" dxfId="1">
      <formula>Z70&gt;Z69</formula>
    </cfRule>
    <cfRule type="expression" priority="179" dxfId="0">
      <formula>Z69&gt;Z70</formula>
    </cfRule>
  </conditionalFormatting>
  <conditionalFormatting sqref="AC58">
    <cfRule type="expression" priority="176" dxfId="0">
      <formula>AD59&gt;AD58</formula>
    </cfRule>
    <cfRule type="expression" priority="177" dxfId="1">
      <formula>AD58&gt;AD59</formula>
    </cfRule>
  </conditionalFormatting>
  <conditionalFormatting sqref="AC59">
    <cfRule type="expression" priority="174" dxfId="1">
      <formula>AD59&gt;AD58</formula>
    </cfRule>
    <cfRule type="expression" priority="175" dxfId="0">
      <formula>AD58&gt;AD59</formula>
    </cfRule>
  </conditionalFormatting>
  <conditionalFormatting sqref="AG66">
    <cfRule type="expression" priority="172" dxfId="0">
      <formula>AH67&gt;AH66</formula>
    </cfRule>
    <cfRule type="expression" priority="173" dxfId="1">
      <formula>AH66&gt;AH67</formula>
    </cfRule>
  </conditionalFormatting>
  <conditionalFormatting sqref="AO64">
    <cfRule type="expression" priority="170" dxfId="0">
      <formula>AP65&gt;AP64</formula>
    </cfRule>
    <cfRule type="expression" priority="171" dxfId="1">
      <formula>AP64&gt;AP65</formula>
    </cfRule>
  </conditionalFormatting>
  <conditionalFormatting sqref="AO65">
    <cfRule type="expression" priority="168" dxfId="1">
      <formula>AP65&gt;AP64</formula>
    </cfRule>
    <cfRule type="expression" priority="169" dxfId="0">
      <formula>AP64&gt;AP65</formula>
    </cfRule>
  </conditionalFormatting>
  <conditionalFormatting sqref="Q68">
    <cfRule type="expression" priority="166" dxfId="0">
      <formula>R69&gt;R68</formula>
    </cfRule>
    <cfRule type="expression" priority="167" dxfId="1">
      <formula>R68&gt;R69</formula>
    </cfRule>
  </conditionalFormatting>
  <conditionalFormatting sqref="Q71">
    <cfRule type="expression" priority="164" dxfId="0">
      <formula>R72&gt;R71</formula>
    </cfRule>
    <cfRule type="expression" priority="165" dxfId="1">
      <formula>R71&gt;R72</formula>
    </cfRule>
  </conditionalFormatting>
  <conditionalFormatting sqref="Q74">
    <cfRule type="expression" priority="162" dxfId="0">
      <formula>R75&gt;R74</formula>
    </cfRule>
    <cfRule type="expression" priority="163" dxfId="1">
      <formula>R74&gt;R75</formula>
    </cfRule>
  </conditionalFormatting>
  <conditionalFormatting sqref="U58">
    <cfRule type="expression" priority="160" dxfId="0">
      <formula>V59&gt;V58</formula>
    </cfRule>
    <cfRule type="expression" priority="161" dxfId="1">
      <formula>V58&gt;V59</formula>
    </cfRule>
  </conditionalFormatting>
  <conditionalFormatting sqref="U69">
    <cfRule type="expression" priority="158" dxfId="0">
      <formula>V70&gt;V69</formula>
    </cfRule>
    <cfRule type="expression" priority="159" dxfId="1">
      <formula>V69&gt;V70</formula>
    </cfRule>
  </conditionalFormatting>
  <conditionalFormatting sqref="Y69">
    <cfRule type="expression" priority="156" dxfId="0">
      <formula>Z70&gt;Z69</formula>
    </cfRule>
    <cfRule type="expression" priority="157" dxfId="1">
      <formula>Z69&gt;Z70</formula>
    </cfRule>
  </conditionalFormatting>
  <conditionalFormatting sqref="AC58">
    <cfRule type="expression" priority="154" dxfId="0">
      <formula>AD59&gt;AD58</formula>
    </cfRule>
    <cfRule type="expression" priority="155" dxfId="1">
      <formula>AD58&gt;AD59</formula>
    </cfRule>
  </conditionalFormatting>
  <conditionalFormatting sqref="AC66">
    <cfRule type="expression" priority="152" dxfId="0">
      <formula>AD67&gt;AD66</formula>
    </cfRule>
    <cfRule type="expression" priority="153" dxfId="1">
      <formula>AD66&gt;AD67</formula>
    </cfRule>
  </conditionalFormatting>
  <conditionalFormatting sqref="AC67">
    <cfRule type="expression" priority="150" dxfId="1">
      <formula>AD67&gt;AD66</formula>
    </cfRule>
    <cfRule type="expression" priority="151" dxfId="0">
      <formula>AD66&gt;AD67</formula>
    </cfRule>
  </conditionalFormatting>
  <conditionalFormatting sqref="AG66">
    <cfRule type="expression" priority="148" dxfId="0">
      <formula>AH67&gt;AH66</formula>
    </cfRule>
    <cfRule type="expression" priority="149" dxfId="1">
      <formula>AH66&gt;AH67</formula>
    </cfRule>
  </conditionalFormatting>
  <conditionalFormatting sqref="AG66">
    <cfRule type="expression" priority="146" dxfId="0">
      <formula>AH67&gt;AH66</formula>
    </cfRule>
    <cfRule type="expression" priority="147" dxfId="1">
      <formula>AH66&gt;AH67</formula>
    </cfRule>
  </conditionalFormatting>
  <conditionalFormatting sqref="AG66">
    <cfRule type="expression" priority="144" dxfId="0">
      <formula>AH67&gt;AH66</formula>
    </cfRule>
    <cfRule type="expression" priority="145" dxfId="1">
      <formula>AH66&gt;AH67</formula>
    </cfRule>
  </conditionalFormatting>
  <conditionalFormatting sqref="AG66">
    <cfRule type="expression" priority="142" dxfId="0">
      <formula>AH67&gt;AH66</formula>
    </cfRule>
    <cfRule type="expression" priority="143" dxfId="1">
      <formula>AH66&gt;AH67</formula>
    </cfRule>
  </conditionalFormatting>
  <conditionalFormatting sqref="AG67">
    <cfRule type="expression" priority="140" dxfId="1">
      <formula>AH67&gt;AH66</formula>
    </cfRule>
    <cfRule type="expression" priority="141" dxfId="0">
      <formula>AH66&gt;AH67</formula>
    </cfRule>
  </conditionalFormatting>
  <conditionalFormatting sqref="Q77">
    <cfRule type="expression" priority="138" dxfId="0">
      <formula>R78&gt;R77</formula>
    </cfRule>
    <cfRule type="expression" priority="139" dxfId="1">
      <formula>R77&gt;R78</formula>
    </cfRule>
  </conditionalFormatting>
  <conditionalFormatting sqref="Q78">
    <cfRule type="expression" priority="136" dxfId="1">
      <formula>R78&gt;R77</formula>
    </cfRule>
    <cfRule type="expression" priority="137" dxfId="0">
      <formula>R77&gt;R78</formula>
    </cfRule>
  </conditionalFormatting>
  <conditionalFormatting sqref="Q77">
    <cfRule type="expression" priority="134" dxfId="0">
      <formula>R78&gt;R77</formula>
    </cfRule>
    <cfRule type="expression" priority="135" dxfId="1">
      <formula>R77&gt;R78</formula>
    </cfRule>
  </conditionalFormatting>
  <conditionalFormatting sqref="Q78">
    <cfRule type="expression" priority="132" dxfId="0">
      <formula>#REF!&gt;R78</formula>
    </cfRule>
    <cfRule type="expression" priority="133" dxfId="1">
      <formula>R78&gt;#REF!</formula>
    </cfRule>
  </conditionalFormatting>
  <conditionalFormatting sqref="U61">
    <cfRule type="expression" priority="130" dxfId="0">
      <formula>V62&gt;V61</formula>
    </cfRule>
    <cfRule type="expression" priority="131" dxfId="1">
      <formula>V61&gt;V62</formula>
    </cfRule>
  </conditionalFormatting>
  <conditionalFormatting sqref="U62">
    <cfRule type="expression" priority="128" dxfId="1">
      <formula>V62&gt;V61</formula>
    </cfRule>
    <cfRule type="expression" priority="129" dxfId="0">
      <formula>V61&gt;V62</formula>
    </cfRule>
  </conditionalFormatting>
  <conditionalFormatting sqref="U61">
    <cfRule type="expression" priority="126" dxfId="0">
      <formula>V62&gt;V61</formula>
    </cfRule>
    <cfRule type="expression" priority="127" dxfId="1">
      <formula>V61&gt;V62</formula>
    </cfRule>
  </conditionalFormatting>
  <conditionalFormatting sqref="U72">
    <cfRule type="expression" priority="124" dxfId="0">
      <formula>V73&gt;V72</formula>
    </cfRule>
    <cfRule type="expression" priority="125" dxfId="1">
      <formula>V72&gt;V73</formula>
    </cfRule>
  </conditionalFormatting>
  <conditionalFormatting sqref="U73">
    <cfRule type="expression" priority="122" dxfId="1">
      <formula>V73&gt;V72</formula>
    </cfRule>
    <cfRule type="expression" priority="123" dxfId="0">
      <formula>V72&gt;V73</formula>
    </cfRule>
  </conditionalFormatting>
  <conditionalFormatting sqref="U72">
    <cfRule type="expression" priority="120" dxfId="0">
      <formula>V73&gt;V72</formula>
    </cfRule>
    <cfRule type="expression" priority="121" dxfId="1">
      <formula>V72&gt;V73</formula>
    </cfRule>
  </conditionalFormatting>
  <conditionalFormatting sqref="Y72">
    <cfRule type="expression" priority="118" dxfId="0">
      <formula>Z73&gt;Z72</formula>
    </cfRule>
    <cfRule type="expression" priority="119" dxfId="1">
      <formula>Z72&gt;Z73</formula>
    </cfRule>
  </conditionalFormatting>
  <conditionalFormatting sqref="Y73">
    <cfRule type="expression" priority="116" dxfId="1">
      <formula>Z73&gt;Z72</formula>
    </cfRule>
    <cfRule type="expression" priority="117" dxfId="0">
      <formula>Z72&gt;Z73</formula>
    </cfRule>
  </conditionalFormatting>
  <conditionalFormatting sqref="Y72">
    <cfRule type="expression" priority="114" dxfId="0">
      <formula>Z73&gt;Z72</formula>
    </cfRule>
    <cfRule type="expression" priority="115" dxfId="1">
      <formula>Z72&gt;Z73</formula>
    </cfRule>
  </conditionalFormatting>
  <conditionalFormatting sqref="AC61">
    <cfRule type="expression" priority="112" dxfId="0">
      <formula>AD62&gt;AD61</formula>
    </cfRule>
    <cfRule type="expression" priority="113" dxfId="1">
      <formula>AD61&gt;AD62</formula>
    </cfRule>
  </conditionalFormatting>
  <conditionalFormatting sqref="AC62">
    <cfRule type="expression" priority="110" dxfId="1">
      <formula>AD62&gt;AD61</formula>
    </cfRule>
    <cfRule type="expression" priority="111" dxfId="0">
      <formula>AD61&gt;AD62</formula>
    </cfRule>
  </conditionalFormatting>
  <conditionalFormatting sqref="AC61">
    <cfRule type="expression" priority="108" dxfId="0">
      <formula>AD62&gt;AD61</formula>
    </cfRule>
    <cfRule type="expression" priority="109" dxfId="1">
      <formula>AD61&gt;AD62</formula>
    </cfRule>
  </conditionalFormatting>
  <conditionalFormatting sqref="AC69">
    <cfRule type="expression" priority="106" dxfId="0">
      <formula>AD70&gt;AD69</formula>
    </cfRule>
    <cfRule type="expression" priority="107" dxfId="1">
      <formula>AD69&gt;AD70</formula>
    </cfRule>
  </conditionalFormatting>
  <conditionalFormatting sqref="AC70">
    <cfRule type="expression" priority="104" dxfId="1">
      <formula>AD70&gt;AD69</formula>
    </cfRule>
    <cfRule type="expression" priority="105" dxfId="0">
      <formula>AD69&gt;AD70</formula>
    </cfRule>
  </conditionalFormatting>
  <conditionalFormatting sqref="AG69">
    <cfRule type="expression" priority="102" dxfId="0">
      <formula>AH70&gt;AH69</formula>
    </cfRule>
    <cfRule type="expression" priority="103" dxfId="1">
      <formula>AH69&gt;AH70</formula>
    </cfRule>
  </conditionalFormatting>
  <conditionalFormatting sqref="AG70">
    <cfRule type="expression" priority="100" dxfId="0">
      <formula>AH69&gt;AH70</formula>
    </cfRule>
    <cfRule type="expression" priority="101" dxfId="1">
      <formula>AH70&gt;AH69</formula>
    </cfRule>
  </conditionalFormatting>
  <conditionalFormatting sqref="AK66">
    <cfRule type="expression" priority="98" dxfId="0">
      <formula>AL67&gt;AL66</formula>
    </cfRule>
    <cfRule type="expression" priority="99" dxfId="1">
      <formula>AL66&gt;AL67</formula>
    </cfRule>
  </conditionalFormatting>
  <conditionalFormatting sqref="AK67">
    <cfRule type="expression" priority="96" dxfId="1">
      <formula>AL67&gt;AL66</formula>
    </cfRule>
    <cfRule type="expression" priority="97" dxfId="0">
      <formula>AL66&gt;AL67</formula>
    </cfRule>
  </conditionalFormatting>
  <conditionalFormatting sqref="AK61">
    <cfRule type="expression" priority="94" dxfId="0">
      <formula>AL62&gt;AL61</formula>
    </cfRule>
    <cfRule type="expression" priority="95" dxfId="1">
      <formula>AL61&gt;AL62</formula>
    </cfRule>
  </conditionalFormatting>
  <conditionalFormatting sqref="AK62">
    <cfRule type="expression" priority="92" dxfId="1">
      <formula>AL62&gt;AL61</formula>
    </cfRule>
    <cfRule type="expression" priority="93" dxfId="0">
      <formula>AL61&gt;AL62</formula>
    </cfRule>
  </conditionalFormatting>
  <conditionalFormatting sqref="AK61">
    <cfRule type="expression" priority="90" dxfId="0">
      <formula>AL62&gt;AL61</formula>
    </cfRule>
    <cfRule type="expression" priority="91" dxfId="1">
      <formula>AL61&gt;AL62</formula>
    </cfRule>
  </conditionalFormatting>
  <conditionalFormatting sqref="AC62">
    <cfRule type="expression" priority="88" dxfId="0">
      <formula>#REF!&gt;AD62</formula>
    </cfRule>
    <cfRule type="expression" priority="89" dxfId="1">
      <formula>AD62&gt;#REF!</formula>
    </cfRule>
  </conditionalFormatting>
  <conditionalFormatting sqref="AK62">
    <cfRule type="expression" priority="86" dxfId="0">
      <formula>#REF!&gt;AL62</formula>
    </cfRule>
    <cfRule type="expression" priority="87" dxfId="1">
      <formula>AL62&gt;#REF!</formula>
    </cfRule>
  </conditionalFormatting>
  <conditionalFormatting sqref="AC59">
    <cfRule type="expression" priority="84" dxfId="0">
      <formula>#REF!&gt;AD59</formula>
    </cfRule>
    <cfRule type="expression" priority="85" dxfId="1">
      <formula>AD59&gt;#REF!</formula>
    </cfRule>
  </conditionalFormatting>
  <conditionalFormatting sqref="Y70">
    <cfRule type="expression" priority="82" dxfId="0">
      <formula>Z93&gt;Z70</formula>
    </cfRule>
    <cfRule type="expression" priority="83" dxfId="1">
      <formula>Z70&gt;Z93</formula>
    </cfRule>
  </conditionalFormatting>
  <conditionalFormatting sqref="I81">
    <cfRule type="expression" priority="527" dxfId="1">
      <formula>J81&gt;J79</formula>
    </cfRule>
    <cfRule type="expression" priority="528" dxfId="0">
      <formula>J79&gt;J81</formula>
    </cfRule>
  </conditionalFormatting>
  <conditionalFormatting sqref="C81">
    <cfRule type="expression" priority="529">
      <formula>$F71=3</formula>
    </cfRule>
    <cfRule type="expression" priority="530" dxfId="0">
      <formula>$F71=2</formula>
    </cfRule>
    <cfRule type="expression" priority="531" dxfId="1">
      <formula>$F71=1</formula>
    </cfRule>
  </conditionalFormatting>
  <conditionalFormatting sqref="AS49">
    <cfRule type="expression" priority="81" dxfId="80">
      <formula>$AS$45=""</formula>
    </cfRule>
  </conditionalFormatting>
  <conditionalFormatting sqref="AS36">
    <cfRule type="expression" priority="79" dxfId="0">
      <formula>AT56&gt;AT36</formula>
    </cfRule>
    <cfRule type="expression" priority="80" dxfId="1">
      <formula>AT36&gt;AT56</formula>
    </cfRule>
  </conditionalFormatting>
  <conditionalFormatting sqref="AS56">
    <cfRule type="expression" priority="77" dxfId="0">
      <formula>AT36&gt;AT56</formula>
    </cfRule>
    <cfRule type="expression" priority="78" dxfId="1">
      <formula>AT56&gt;AT36</formula>
    </cfRule>
  </conditionalFormatting>
  <conditionalFormatting sqref="M15">
    <cfRule type="expression" priority="75" dxfId="0">
      <formula>N16&gt;N15</formula>
    </cfRule>
    <cfRule type="expression" priority="76" dxfId="1">
      <formula>N15&gt;N16</formula>
    </cfRule>
  </conditionalFormatting>
  <conditionalFormatting sqref="M16">
    <cfRule type="expression" priority="73" dxfId="1">
      <formula>N16&gt;N15</formula>
    </cfRule>
    <cfRule type="expression" priority="74" dxfId="0">
      <formula>N15&gt;N16</formula>
    </cfRule>
  </conditionalFormatting>
  <conditionalFormatting sqref="M18">
    <cfRule type="expression" priority="71" dxfId="0">
      <formula>N19&gt;N18</formula>
    </cfRule>
    <cfRule type="expression" priority="72" dxfId="1">
      <formula>N18&gt;N19</formula>
    </cfRule>
  </conditionalFormatting>
  <conditionalFormatting sqref="M19">
    <cfRule type="expression" priority="69" dxfId="1">
      <formula>N19&gt;N18</formula>
    </cfRule>
    <cfRule type="expression" priority="70" dxfId="0">
      <formula>N18&gt;N19</formula>
    </cfRule>
  </conditionalFormatting>
  <conditionalFormatting sqref="M21">
    <cfRule type="expression" priority="67" dxfId="0">
      <formula>N22&gt;N21</formula>
    </cfRule>
    <cfRule type="expression" priority="68" dxfId="1">
      <formula>N21&gt;N22</formula>
    </cfRule>
  </conditionalFormatting>
  <conditionalFormatting sqref="M22">
    <cfRule type="expression" priority="65" dxfId="1">
      <formula>N22&gt;N21</formula>
    </cfRule>
    <cfRule type="expression" priority="66" dxfId="0">
      <formula>N21&gt;N22</formula>
    </cfRule>
  </conditionalFormatting>
  <conditionalFormatting sqref="M24">
    <cfRule type="expression" priority="63" dxfId="0">
      <formula>N25&gt;N24</formula>
    </cfRule>
    <cfRule type="expression" priority="64" dxfId="1">
      <formula>N24&gt;N25</formula>
    </cfRule>
  </conditionalFormatting>
  <conditionalFormatting sqref="M25">
    <cfRule type="expression" priority="61" dxfId="1">
      <formula>N25&gt;N24</formula>
    </cfRule>
    <cfRule type="expression" priority="62" dxfId="0">
      <formula>N24&gt;N25</formula>
    </cfRule>
  </conditionalFormatting>
  <conditionalFormatting sqref="M27">
    <cfRule type="expression" priority="59" dxfId="0">
      <formula>N28&gt;N27</formula>
    </cfRule>
    <cfRule type="expression" priority="60" dxfId="1">
      <formula>N27&gt;N28</formula>
    </cfRule>
  </conditionalFormatting>
  <conditionalFormatting sqref="M28">
    <cfRule type="expression" priority="57" dxfId="1">
      <formula>N28&gt;N27</formula>
    </cfRule>
    <cfRule type="expression" priority="58" dxfId="0">
      <formula>N27&gt;N28</formula>
    </cfRule>
  </conditionalFormatting>
  <conditionalFormatting sqref="M30">
    <cfRule type="expression" priority="55" dxfId="0">
      <formula>N31&gt;N30</formula>
    </cfRule>
    <cfRule type="expression" priority="56" dxfId="1">
      <formula>N30&gt;N31</formula>
    </cfRule>
  </conditionalFormatting>
  <conditionalFormatting sqref="M31">
    <cfRule type="expression" priority="53" dxfId="1">
      <formula>N31&gt;N30</formula>
    </cfRule>
    <cfRule type="expression" priority="54" dxfId="0">
      <formula>N30&gt;N31</formula>
    </cfRule>
  </conditionalFormatting>
  <conditionalFormatting sqref="M33">
    <cfRule type="expression" priority="51" dxfId="0">
      <formula>N34&gt;N33</formula>
    </cfRule>
    <cfRule type="expression" priority="52" dxfId="1">
      <formula>N33&gt;N34</formula>
    </cfRule>
  </conditionalFormatting>
  <conditionalFormatting sqref="M34">
    <cfRule type="expression" priority="49" dxfId="1">
      <formula>N34&gt;N33</formula>
    </cfRule>
    <cfRule type="expression" priority="50" dxfId="0">
      <formula>N33&gt;N34</formula>
    </cfRule>
  </conditionalFormatting>
  <conditionalFormatting sqref="M36">
    <cfRule type="expression" priority="47" dxfId="0">
      <formula>N37&gt;N36</formula>
    </cfRule>
    <cfRule type="expression" priority="48" dxfId="1">
      <formula>N36&gt;N37</formula>
    </cfRule>
  </conditionalFormatting>
  <conditionalFormatting sqref="M37">
    <cfRule type="expression" priority="45" dxfId="1">
      <formula>N37&gt;N36</formula>
    </cfRule>
    <cfRule type="expression" priority="46" dxfId="0">
      <formula>N36&gt;N37</formula>
    </cfRule>
  </conditionalFormatting>
  <conditionalFormatting sqref="M39">
    <cfRule type="expression" priority="43" dxfId="0">
      <formula>N40&gt;N39</formula>
    </cfRule>
    <cfRule type="expression" priority="44" dxfId="1">
      <formula>N39&gt;N40</formula>
    </cfRule>
  </conditionalFormatting>
  <conditionalFormatting sqref="M40">
    <cfRule type="expression" priority="41" dxfId="1">
      <formula>N40&gt;N39</formula>
    </cfRule>
    <cfRule type="expression" priority="42" dxfId="0">
      <formula>N39&gt;N40</formula>
    </cfRule>
  </conditionalFormatting>
  <conditionalFormatting sqref="M50">
    <cfRule type="expression" priority="39" dxfId="0">
      <formula>N51&gt;N50</formula>
    </cfRule>
    <cfRule type="expression" priority="40" dxfId="1">
      <formula>N50&gt;N51</formula>
    </cfRule>
  </conditionalFormatting>
  <conditionalFormatting sqref="M51">
    <cfRule type="expression" priority="37" dxfId="1">
      <formula>N51&gt;N50</formula>
    </cfRule>
    <cfRule type="expression" priority="38" dxfId="0">
      <formula>N50&gt;N51</formula>
    </cfRule>
  </conditionalFormatting>
  <conditionalFormatting sqref="M53">
    <cfRule type="expression" priority="35" dxfId="0">
      <formula>N54&gt;N53</formula>
    </cfRule>
    <cfRule type="expression" priority="36" dxfId="1">
      <formula>N53&gt;N54</formula>
    </cfRule>
  </conditionalFormatting>
  <conditionalFormatting sqref="M54">
    <cfRule type="expression" priority="33" dxfId="1">
      <formula>N54&gt;N53</formula>
    </cfRule>
    <cfRule type="expression" priority="34" dxfId="0">
      <formula>N53&gt;N54</formula>
    </cfRule>
  </conditionalFormatting>
  <conditionalFormatting sqref="M56">
    <cfRule type="expression" priority="31" dxfId="0">
      <formula>N57&gt;N56</formula>
    </cfRule>
    <cfRule type="expression" priority="32" dxfId="1">
      <formula>N56&gt;N57</formula>
    </cfRule>
  </conditionalFormatting>
  <conditionalFormatting sqref="M57">
    <cfRule type="expression" priority="29" dxfId="1">
      <formula>N57&gt;N56</formula>
    </cfRule>
    <cfRule type="expression" priority="30" dxfId="0">
      <formula>N56&gt;N57</formula>
    </cfRule>
  </conditionalFormatting>
  <conditionalFormatting sqref="M59">
    <cfRule type="expression" priority="27" dxfId="0">
      <formula>N60&gt;N59</formula>
    </cfRule>
    <cfRule type="expression" priority="28" dxfId="1">
      <formula>N59&gt;N60</formula>
    </cfRule>
  </conditionalFormatting>
  <conditionalFormatting sqref="M60">
    <cfRule type="expression" priority="25" dxfId="1">
      <formula>N60&gt;N59</formula>
    </cfRule>
    <cfRule type="expression" priority="26" dxfId="0">
      <formula>N59&gt;N60</formula>
    </cfRule>
  </conditionalFormatting>
  <conditionalFormatting sqref="M62">
    <cfRule type="expression" priority="23" dxfId="0">
      <formula>N63&gt;N62</formula>
    </cfRule>
    <cfRule type="expression" priority="24" dxfId="1">
      <formula>N62&gt;N63</formula>
    </cfRule>
  </conditionalFormatting>
  <conditionalFormatting sqref="M63">
    <cfRule type="expression" priority="21" dxfId="1">
      <formula>N63&gt;N62</formula>
    </cfRule>
    <cfRule type="expression" priority="22" dxfId="0">
      <formula>N62&gt;N63</formula>
    </cfRule>
  </conditionalFormatting>
  <conditionalFormatting sqref="M65">
    <cfRule type="expression" priority="19" dxfId="0">
      <formula>N66&gt;N65</formula>
    </cfRule>
    <cfRule type="expression" priority="20" dxfId="1">
      <formula>N65&gt;N66</formula>
    </cfRule>
  </conditionalFormatting>
  <conditionalFormatting sqref="M66">
    <cfRule type="expression" priority="17" dxfId="1">
      <formula>N66&gt;N65</formula>
    </cfRule>
    <cfRule type="expression" priority="18" dxfId="0">
      <formula>N65&gt;N66</formula>
    </cfRule>
  </conditionalFormatting>
  <conditionalFormatting sqref="M68">
    <cfRule type="expression" priority="15" dxfId="0">
      <formula>N69&gt;N68</formula>
    </cfRule>
    <cfRule type="expression" priority="16" dxfId="1">
      <formula>N68&gt;N69</formula>
    </cfRule>
  </conditionalFormatting>
  <conditionalFormatting sqref="M69">
    <cfRule type="expression" priority="13" dxfId="1">
      <formula>N69&gt;N68</formula>
    </cfRule>
    <cfRule type="expression" priority="14" dxfId="0">
      <formula>N68&gt;N69</formula>
    </cfRule>
  </conditionalFormatting>
  <conditionalFormatting sqref="M71">
    <cfRule type="expression" priority="11" dxfId="0">
      <formula>N72&gt;N71</formula>
    </cfRule>
    <cfRule type="expression" priority="12" dxfId="1">
      <formula>N71&gt;N72</formula>
    </cfRule>
  </conditionalFormatting>
  <conditionalFormatting sqref="M72">
    <cfRule type="expression" priority="9" dxfId="1">
      <formula>N72&gt;N71</formula>
    </cfRule>
    <cfRule type="expression" priority="10" dxfId="0">
      <formula>N71&gt;N72</formula>
    </cfRule>
  </conditionalFormatting>
  <conditionalFormatting sqref="M74">
    <cfRule type="expression" priority="7" dxfId="0">
      <formula>N75&gt;N74</formula>
    </cfRule>
    <cfRule type="expression" priority="8" dxfId="1">
      <formula>N74&gt;N75</formula>
    </cfRule>
  </conditionalFormatting>
  <conditionalFormatting sqref="M75">
    <cfRule type="expression" priority="5" dxfId="1">
      <formula>N75&gt;N74</formula>
    </cfRule>
    <cfRule type="expression" priority="6" dxfId="0">
      <formula>N74&gt;N75</formula>
    </cfRule>
  </conditionalFormatting>
  <conditionalFormatting sqref="M77">
    <cfRule type="expression" priority="3" dxfId="0">
      <formula>N78&gt;N77</formula>
    </cfRule>
    <cfRule type="expression" priority="4" dxfId="1">
      <formula>N77&gt;N78</formula>
    </cfRule>
  </conditionalFormatting>
  <conditionalFormatting sqref="M78">
    <cfRule type="expression" priority="1" dxfId="1">
      <formula>N78&gt;N77</formula>
    </cfRule>
    <cfRule type="expression" priority="2" dxfId="0">
      <formula>N77&gt;N78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michael_jehle</dc:creator>
  <cp:keywords/>
  <dc:description/>
  <cp:lastModifiedBy>Moti</cp:lastModifiedBy>
  <dcterms:created xsi:type="dcterms:W3CDTF">2016-04-01T16:22:35Z</dcterms:created>
  <dcterms:modified xsi:type="dcterms:W3CDTF">2016-07-22T18:54:20Z</dcterms:modified>
  <cp:category/>
  <cp:version/>
  <cp:contentType/>
  <cp:contentStatus/>
</cp:coreProperties>
</file>